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G:\FFSRDD\1. LTC Sect\2. LTC Reimb Unit\5_Website\1_AB 1629 Website\2025-04-09 Page and Health Benefit Std Guidance\"/>
    </mc:Choice>
  </mc:AlternateContent>
  <xr:revisionPtr revIDLastSave="0" documentId="13_ncr:1_{7838967C-0BD5-4C72-BC56-91413726F9A2}" xr6:coauthVersionLast="47" xr6:coauthVersionMax="47" xr10:uidLastSave="{00000000-0000-0000-0000-000000000000}"/>
  <workbookProtection lockStructure="1"/>
  <bookViews>
    <workbookView xWindow="-57720" yWindow="-1095" windowWidth="29040" windowHeight="15720" tabRatio="689" xr2:uid="{1CD28F95-910D-4E3C-81AB-C16A03C52C9E}"/>
  </bookViews>
  <sheets>
    <sheet name="Instructions and Overview" sheetId="14" r:id="rId1"/>
    <sheet name="Blank Worksheet" sheetId="15" r:id="rId2"/>
    <sheet name="HBY Beginning Jan 1 --&gt;" sheetId="1" r:id="rId3"/>
    <sheet name="Jan 1 - Bronze Plan Chosen" sheetId="16" r:id="rId4"/>
    <sheet name="Jan 1 - Gold Plan Chosen" sheetId="19" r:id="rId5"/>
    <sheet name="Jan 2024 - Dec 2024" sheetId="6" state="hidden" r:id="rId6"/>
    <sheet name="Jan 2025 - Dec 2025" sheetId="5" state="hidden" r:id="rId7"/>
    <sheet name="Jan 1 - Platinum Plan Chosen" sheetId="20" r:id="rId8"/>
    <sheet name="HBY Beginning Apr 1 --&gt;" sheetId="2" r:id="rId9"/>
    <sheet name="Apr 1 - Bronze Plan Chosen" sheetId="17" r:id="rId10"/>
    <sheet name="Apr 1 - Gold Plan Chosen" sheetId="21" r:id="rId11"/>
    <sheet name="Apr 1 - Platinum Plan Chosen" sheetId="22" r:id="rId12"/>
    <sheet name="Jan 2024 - Mar 2024" sheetId="4" state="hidden" r:id="rId13"/>
    <sheet name="Apr 2024 - Dec 2024" sheetId="7" state="hidden" r:id="rId14"/>
    <sheet name="Jan 2025 - Mar 2025" sheetId="8" state="hidden" r:id="rId15"/>
    <sheet name="Apr 2025 - Dec 2025" sheetId="9" state="hidden" r:id="rId16"/>
    <sheet name="HBY Beginning Jul 1 --&gt;" sheetId="3" r:id="rId17"/>
    <sheet name="Jul 1 - Bronze Plan Chosen" sheetId="18" r:id="rId18"/>
    <sheet name="Jul 1 - Gold Plan Chosen" sheetId="23" r:id="rId19"/>
    <sheet name="Jul 1 - Platinum Plan Chosen" sheetId="24" r:id="rId20"/>
    <sheet name="Jan 2024 - Jun 2024" sheetId="10" state="hidden" r:id="rId21"/>
    <sheet name="Jul 2024 - Dec 2024" sheetId="11" state="hidden" r:id="rId22"/>
    <sheet name="Jan 2025 - Jun 2025" sheetId="12" state="hidden" r:id="rId23"/>
    <sheet name="Jul 2025 - Dec 2025" sheetId="13" state="hidden" r:id="rId24"/>
  </sheets>
  <definedNames>
    <definedName name="TitleRegion1.a10.ae26.11">'Apr 1 - Gold Plan Chosen'!$A$10:$AE$26</definedName>
    <definedName name="TitleRegion1.a4.d8.4">'Jan 1 - Bronze Plan Chosen'!$A$4:$D$8</definedName>
    <definedName name="TitleRegion1.a4.d8.5">'Jan 1 - Gold Plan Chosen'!$A$4:$D$8</definedName>
    <definedName name="TitleRegion1.a4.e8.10">'Apr 1 - Bronze Plan Chosen'!$A$4:$E$8</definedName>
    <definedName name="TitleRegion1.a4.e8.11">'Apr 1 - Gold Plan Chosen'!$A$4:$E$8</definedName>
    <definedName name="TitleRegion1.a4.e8.12">'Apr 1 - Platinum Plan Chosen'!$A$4:$E$8</definedName>
    <definedName name="TitleRegion1.a4.e8.18">'Jul 1 - Bronze Plan Chosen'!$A$4:$E$8</definedName>
    <definedName name="TitleRegion1.a4.e8.19">'Jul 1 - Gold Plan Chosen'!$A$4:$E$8</definedName>
    <definedName name="TitleRegion1.a4.e8.2">'Blank Worksheet'!$A$4:$E$10</definedName>
    <definedName name="TitleRegion1.a4.e8.20">'Jul 1 - Platinum Plan Chosen'!$A$4:$E$8</definedName>
    <definedName name="TitleRegion1.a5.d6.8">'Jan 1 - Platinum Plan Chosen'!$A$4:$D$8</definedName>
    <definedName name="TitleRegion1.a9.c12.1">'Instructions and Overview'!$A$9:$C$12</definedName>
    <definedName name="TitleRegion2.a10.ae26.10">'Apr 1 - Bronze Plan Chosen'!$A$10:$AE$26</definedName>
    <definedName name="TitleRegion2.a10.ae26.12">'Apr 1 - Platinum Plan Chosen'!$A$10:$AE$26</definedName>
    <definedName name="TitleRegion2.a10.ae26.18">'Jul 1 - Bronze Plan Chosen'!$A$10:$AE$26</definedName>
    <definedName name="TitleRegion2.a10.ae26.19">'Jul 1 - Gold Plan Chosen'!$A$10:$AE$26</definedName>
    <definedName name="TitleRegion2.a10.ae26.2">'Blank Worksheet'!$A$12:$AE$28</definedName>
    <definedName name="TitleRegion2.a10.ae26.20">'Jul 1 - Platinum Plan Chosen'!$A$10:$AE$26</definedName>
    <definedName name="TitleRegion2.a10.ae26.4">'Jan 1 - Bronze Plan Chosen'!$H$10:$AE$1026</definedName>
    <definedName name="TitleRegion2.a10.ae26.5">'Jan 1 - Gold Plan Chosen'!$A$10:$AE$26</definedName>
    <definedName name="TitleRegion2.a11.ae27.8">'Jan 1 - Platinum Plan Chosen'!$A$10:$AE$26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7" l="1"/>
  <c r="E7" i="17" s="1"/>
  <c r="D6" i="17"/>
  <c r="E6" i="17" s="1"/>
  <c r="T20" i="19"/>
  <c r="H18" i="16"/>
  <c r="T20" i="16"/>
  <c r="H20" i="16"/>
  <c r="H23" i="16" s="1"/>
  <c r="D6" i="16"/>
  <c r="T20" i="24"/>
  <c r="D8" i="24"/>
  <c r="E8" i="24" s="1"/>
  <c r="D7" i="24"/>
  <c r="E7" i="24" s="1"/>
  <c r="D6" i="24"/>
  <c r="E6" i="24" s="1"/>
  <c r="AE20" i="23"/>
  <c r="D8" i="23"/>
  <c r="E8" i="23" s="1"/>
  <c r="D7" i="23"/>
  <c r="E7" i="23" s="1"/>
  <c r="D6" i="23"/>
  <c r="E6" i="23" s="1"/>
  <c r="D8" i="18"/>
  <c r="E8" i="18" s="1"/>
  <c r="D7" i="18"/>
  <c r="E7" i="18" s="1"/>
  <c r="D6" i="18"/>
  <c r="E6" i="18" s="1"/>
  <c r="T20" i="21"/>
  <c r="W20" i="17"/>
  <c r="W26" i="17" s="1"/>
  <c r="D8" i="16"/>
  <c r="D8" i="22"/>
  <c r="E8" i="22" s="1"/>
  <c r="D7" i="22"/>
  <c r="E7" i="22" s="1"/>
  <c r="D6" i="22"/>
  <c r="E6" i="22" s="1"/>
  <c r="D8" i="21"/>
  <c r="E8" i="21" s="1"/>
  <c r="D7" i="21"/>
  <c r="E7" i="21" s="1"/>
  <c r="D6" i="21"/>
  <c r="E6" i="21" s="1"/>
  <c r="D8" i="17"/>
  <c r="E8" i="17" s="1"/>
  <c r="D8" i="20"/>
  <c r="D7" i="20"/>
  <c r="D6" i="20"/>
  <c r="D8" i="19"/>
  <c r="D7" i="19"/>
  <c r="D6" i="19"/>
  <c r="D7" i="16"/>
  <c r="AE20" i="24"/>
  <c r="AE23" i="24" s="1"/>
  <c r="AE24" i="24" s="1"/>
  <c r="AD20" i="24"/>
  <c r="AD23" i="24" s="1"/>
  <c r="AD24" i="24" s="1"/>
  <c r="AC20" i="24"/>
  <c r="AC23" i="24" s="1"/>
  <c r="AC24" i="24" s="1"/>
  <c r="AB20" i="24"/>
  <c r="AB23" i="24" s="1"/>
  <c r="AB24" i="24" s="1"/>
  <c r="AA20" i="24"/>
  <c r="AA23" i="24" s="1"/>
  <c r="AA24" i="24" s="1"/>
  <c r="Z20" i="24"/>
  <c r="Z23" i="24" s="1"/>
  <c r="Z24" i="24" s="1"/>
  <c r="Y20" i="24"/>
  <c r="Y23" i="24" s="1"/>
  <c r="X20" i="24"/>
  <c r="X23" i="24" s="1"/>
  <c r="W20" i="24"/>
  <c r="W23" i="24" s="1"/>
  <c r="V20" i="24"/>
  <c r="V23" i="24" s="1"/>
  <c r="U20" i="24"/>
  <c r="U23" i="24" s="1"/>
  <c r="T23" i="24"/>
  <c r="S20" i="24"/>
  <c r="S23" i="24" s="1"/>
  <c r="R20" i="24"/>
  <c r="R23" i="24" s="1"/>
  <c r="Q20" i="24"/>
  <c r="Q23" i="24" s="1"/>
  <c r="P20" i="24"/>
  <c r="P23" i="24" s="1"/>
  <c r="O20" i="24"/>
  <c r="O23" i="24" s="1"/>
  <c r="N20" i="24"/>
  <c r="N23" i="24" s="1"/>
  <c r="M20" i="24"/>
  <c r="M23" i="24" s="1"/>
  <c r="L20" i="24"/>
  <c r="L23" i="24" s="1"/>
  <c r="K20" i="24"/>
  <c r="K23" i="24" s="1"/>
  <c r="J20" i="24"/>
  <c r="J23" i="24" s="1"/>
  <c r="I20" i="24"/>
  <c r="I23" i="24" s="1"/>
  <c r="H20" i="24"/>
  <c r="H23" i="24" s="1"/>
  <c r="AD20" i="23"/>
  <c r="AC20" i="23"/>
  <c r="AB20" i="23"/>
  <c r="AA20" i="23"/>
  <c r="Z20" i="23"/>
  <c r="Y20" i="23"/>
  <c r="X20" i="23"/>
  <c r="W20" i="23"/>
  <c r="V20" i="23"/>
  <c r="U20" i="23"/>
  <c r="T20" i="23"/>
  <c r="S20" i="23"/>
  <c r="R20" i="23"/>
  <c r="Q20" i="23"/>
  <c r="P20" i="23"/>
  <c r="O20" i="23"/>
  <c r="N20" i="23"/>
  <c r="M20" i="23"/>
  <c r="M23" i="23" s="1"/>
  <c r="L20" i="23"/>
  <c r="L23" i="23" s="1"/>
  <c r="K20" i="23"/>
  <c r="K23" i="23" s="1"/>
  <c r="J20" i="23"/>
  <c r="J23" i="23" s="1"/>
  <c r="I20" i="23"/>
  <c r="I23" i="23" s="1"/>
  <c r="H20" i="23"/>
  <c r="H23" i="23" s="1"/>
  <c r="AE20" i="22"/>
  <c r="AE23" i="22" s="1"/>
  <c r="AD20" i="22"/>
  <c r="AD23" i="22" s="1"/>
  <c r="AD24" i="22" s="1"/>
  <c r="AC20" i="22"/>
  <c r="AC23" i="22" s="1"/>
  <c r="AC24" i="22" s="1"/>
  <c r="AB20" i="22"/>
  <c r="AB23" i="22" s="1"/>
  <c r="AB24" i="22" s="1"/>
  <c r="AA20" i="22"/>
  <c r="AA23" i="22" s="1"/>
  <c r="AA24" i="22" s="1"/>
  <c r="Z20" i="22"/>
  <c r="Z23" i="22" s="1"/>
  <c r="Z24" i="22" s="1"/>
  <c r="Y20" i="22"/>
  <c r="Y23" i="22" s="1"/>
  <c r="Y24" i="22" s="1"/>
  <c r="X20" i="22"/>
  <c r="X23" i="22" s="1"/>
  <c r="X24" i="22" s="1"/>
  <c r="W20" i="22"/>
  <c r="W23" i="22" s="1"/>
  <c r="W24" i="22" s="1"/>
  <c r="V20" i="22"/>
  <c r="V23" i="22" s="1"/>
  <c r="U20" i="22"/>
  <c r="U23" i="22" s="1"/>
  <c r="T20" i="22"/>
  <c r="T23" i="22" s="1"/>
  <c r="T24" i="22" s="1"/>
  <c r="S20" i="22"/>
  <c r="S23" i="22" s="1"/>
  <c r="R20" i="22"/>
  <c r="R23" i="22" s="1"/>
  <c r="Q20" i="22"/>
  <c r="Q23" i="22" s="1"/>
  <c r="P20" i="22"/>
  <c r="P23" i="22" s="1"/>
  <c r="O20" i="22"/>
  <c r="O23" i="22" s="1"/>
  <c r="N20" i="22"/>
  <c r="N23" i="22" s="1"/>
  <c r="M20" i="22"/>
  <c r="M23" i="22" s="1"/>
  <c r="L20" i="22"/>
  <c r="L23" i="22" s="1"/>
  <c r="K20" i="22"/>
  <c r="K23" i="22" s="1"/>
  <c r="J20" i="22"/>
  <c r="J23" i="22" s="1"/>
  <c r="I20" i="22"/>
  <c r="I23" i="22" s="1"/>
  <c r="H20" i="22"/>
  <c r="H23" i="22" s="1"/>
  <c r="AE20" i="21"/>
  <c r="AD20" i="21"/>
  <c r="AC20" i="21"/>
  <c r="AB20" i="21"/>
  <c r="AA20" i="21"/>
  <c r="Z20" i="21"/>
  <c r="Y20" i="21"/>
  <c r="X20" i="21"/>
  <c r="W20" i="21"/>
  <c r="V20" i="21"/>
  <c r="V23" i="21" s="1"/>
  <c r="V25" i="21" s="1"/>
  <c r="U20" i="21"/>
  <c r="U23" i="21" s="1"/>
  <c r="U25" i="21" s="1"/>
  <c r="T23" i="21"/>
  <c r="T25" i="21" s="1"/>
  <c r="S20" i="21"/>
  <c r="S23" i="21" s="1"/>
  <c r="R20" i="21"/>
  <c r="R23" i="21" s="1"/>
  <c r="Q20" i="21"/>
  <c r="Q23" i="21" s="1"/>
  <c r="P20" i="21"/>
  <c r="P23" i="21" s="1"/>
  <c r="O20" i="21"/>
  <c r="O23" i="21" s="1"/>
  <c r="N20" i="21"/>
  <c r="N23" i="21" s="1"/>
  <c r="M20" i="21"/>
  <c r="M23" i="21" s="1"/>
  <c r="L20" i="21"/>
  <c r="L23" i="21" s="1"/>
  <c r="K20" i="21"/>
  <c r="K23" i="21" s="1"/>
  <c r="J20" i="21"/>
  <c r="J23" i="21" s="1"/>
  <c r="I20" i="21"/>
  <c r="I23" i="21" s="1"/>
  <c r="H20" i="21"/>
  <c r="H23" i="21" s="1"/>
  <c r="AE20" i="20"/>
  <c r="AE23" i="20" s="1"/>
  <c r="AD20" i="20"/>
  <c r="AD23" i="20" s="1"/>
  <c r="AC20" i="20"/>
  <c r="AC23" i="20" s="1"/>
  <c r="AB20" i="20"/>
  <c r="AB23" i="20" s="1"/>
  <c r="AA20" i="20"/>
  <c r="AA23" i="20" s="1"/>
  <c r="Z20" i="20"/>
  <c r="Z23" i="20" s="1"/>
  <c r="Y20" i="20"/>
  <c r="Y23" i="20" s="1"/>
  <c r="X20" i="20"/>
  <c r="X23" i="20" s="1"/>
  <c r="W20" i="20"/>
  <c r="W23" i="20" s="1"/>
  <c r="V20" i="20"/>
  <c r="V23" i="20" s="1"/>
  <c r="U20" i="20"/>
  <c r="U23" i="20" s="1"/>
  <c r="T20" i="20"/>
  <c r="T23" i="20" s="1"/>
  <c r="S20" i="20"/>
  <c r="S23" i="20" s="1"/>
  <c r="R20" i="20"/>
  <c r="R23" i="20" s="1"/>
  <c r="Q20" i="20"/>
  <c r="Q23" i="20" s="1"/>
  <c r="P20" i="20"/>
  <c r="P23" i="20" s="1"/>
  <c r="O20" i="20"/>
  <c r="O23" i="20" s="1"/>
  <c r="N20" i="20"/>
  <c r="N23" i="20" s="1"/>
  <c r="M20" i="20"/>
  <c r="M23" i="20" s="1"/>
  <c r="L20" i="20"/>
  <c r="L23" i="20" s="1"/>
  <c r="K20" i="20"/>
  <c r="K23" i="20" s="1"/>
  <c r="J20" i="20"/>
  <c r="J23" i="20" s="1"/>
  <c r="I20" i="20"/>
  <c r="I23" i="20" s="1"/>
  <c r="H20" i="20"/>
  <c r="H23" i="20" s="1"/>
  <c r="AE20" i="19"/>
  <c r="AD20" i="19"/>
  <c r="AC20" i="19"/>
  <c r="AB20" i="19"/>
  <c r="AA20" i="19"/>
  <c r="Z20" i="19"/>
  <c r="Y20" i="19"/>
  <c r="X20" i="19"/>
  <c r="W20" i="19"/>
  <c r="V20" i="19"/>
  <c r="U20" i="19"/>
  <c r="S20" i="19"/>
  <c r="R20" i="19"/>
  <c r="Q20" i="19"/>
  <c r="P20" i="19"/>
  <c r="O20" i="19"/>
  <c r="N20" i="19"/>
  <c r="M20" i="19"/>
  <c r="M23" i="19" s="1"/>
  <c r="L20" i="19"/>
  <c r="L23" i="19" s="1"/>
  <c r="K20" i="19"/>
  <c r="K23" i="19" s="1"/>
  <c r="J20" i="19"/>
  <c r="J23" i="19" s="1"/>
  <c r="J24" i="19" s="1"/>
  <c r="I20" i="19"/>
  <c r="I23" i="19" s="1"/>
  <c r="I24" i="19" s="1"/>
  <c r="H20" i="19"/>
  <c r="H23" i="19" s="1"/>
  <c r="H24" i="19" s="1"/>
  <c r="AE20" i="18"/>
  <c r="AE26" i="18" s="1"/>
  <c r="AD20" i="18"/>
  <c r="AD26" i="18" s="1"/>
  <c r="AC20" i="18"/>
  <c r="AC26" i="18" s="1"/>
  <c r="AB20" i="18"/>
  <c r="AB26" i="18" s="1"/>
  <c r="AA20" i="18"/>
  <c r="AA26" i="18" s="1"/>
  <c r="Z20" i="18"/>
  <c r="Z26" i="18" s="1"/>
  <c r="Y20" i="18"/>
  <c r="Y26" i="18" s="1"/>
  <c r="X20" i="18"/>
  <c r="X26" i="18" s="1"/>
  <c r="W20" i="18"/>
  <c r="W26" i="18" s="1"/>
  <c r="V20" i="18"/>
  <c r="U20" i="18"/>
  <c r="T20" i="18"/>
  <c r="S20" i="18"/>
  <c r="R20" i="18"/>
  <c r="Q20" i="18"/>
  <c r="P20" i="18"/>
  <c r="O20" i="18"/>
  <c r="N20" i="18"/>
  <c r="N26" i="18" s="1"/>
  <c r="M20" i="18"/>
  <c r="M23" i="18" s="1"/>
  <c r="L20" i="18"/>
  <c r="L23" i="18" s="1"/>
  <c r="K20" i="18"/>
  <c r="K23" i="18" s="1"/>
  <c r="J20" i="18"/>
  <c r="J23" i="18" s="1"/>
  <c r="I20" i="18"/>
  <c r="I23" i="18" s="1"/>
  <c r="H20" i="18"/>
  <c r="H23" i="18" s="1"/>
  <c r="AE20" i="17"/>
  <c r="AE26" i="17" s="1"/>
  <c r="AD20" i="17"/>
  <c r="AD26" i="17" s="1"/>
  <c r="AC20" i="17"/>
  <c r="AC26" i="17" s="1"/>
  <c r="AB20" i="17"/>
  <c r="AB26" i="17" s="1"/>
  <c r="AA20" i="17"/>
  <c r="AA26" i="17" s="1"/>
  <c r="Z20" i="17"/>
  <c r="Z26" i="17" s="1"/>
  <c r="Y20" i="17"/>
  <c r="Y26" i="17" s="1"/>
  <c r="X20" i="17"/>
  <c r="X26" i="17" s="1"/>
  <c r="V20" i="17"/>
  <c r="U20" i="17"/>
  <c r="T20" i="17"/>
  <c r="S20" i="17"/>
  <c r="R20" i="17"/>
  <c r="Q20" i="17"/>
  <c r="P20" i="17"/>
  <c r="O20" i="17"/>
  <c r="N20" i="17"/>
  <c r="M20" i="17"/>
  <c r="M23" i="17" s="1"/>
  <c r="L20" i="17"/>
  <c r="L23" i="17" s="1"/>
  <c r="K20" i="17"/>
  <c r="K23" i="17" s="1"/>
  <c r="J20" i="17"/>
  <c r="J23" i="17" s="1"/>
  <c r="I20" i="17"/>
  <c r="I23" i="17" s="1"/>
  <c r="H20" i="17"/>
  <c r="H23" i="17" s="1"/>
  <c r="I20" i="16"/>
  <c r="I23" i="16" s="1"/>
  <c r="I25" i="16" s="1"/>
  <c r="J20" i="16"/>
  <c r="J23" i="16" s="1"/>
  <c r="K20" i="16"/>
  <c r="K23" i="16" s="1"/>
  <c r="L20" i="16"/>
  <c r="L23" i="16" s="1"/>
  <c r="M20" i="16"/>
  <c r="M23" i="16" s="1"/>
  <c r="N20" i="16"/>
  <c r="O20" i="16"/>
  <c r="O23" i="16" s="1"/>
  <c r="P20" i="16"/>
  <c r="P23" i="16" s="1"/>
  <c r="Q20" i="16"/>
  <c r="Q23" i="16" s="1"/>
  <c r="R20" i="16"/>
  <c r="R23" i="16" s="1"/>
  <c r="S20" i="16"/>
  <c r="S23" i="16" s="1"/>
  <c r="T26" i="16"/>
  <c r="U20" i="16"/>
  <c r="V20" i="16"/>
  <c r="W20" i="16"/>
  <c r="X20" i="16"/>
  <c r="Y20" i="16"/>
  <c r="Z20" i="16"/>
  <c r="AA20" i="16"/>
  <c r="AB20" i="16"/>
  <c r="AC20" i="16"/>
  <c r="AD20" i="16"/>
  <c r="AE20" i="16"/>
  <c r="I65" i="13"/>
  <c r="I64" i="13"/>
  <c r="I62" i="13"/>
  <c r="I63" i="13" s="1"/>
  <c r="I59" i="13"/>
  <c r="I46" i="13"/>
  <c r="I45" i="13"/>
  <c r="I43" i="13"/>
  <c r="I44" i="13" s="1"/>
  <c r="I40" i="13"/>
  <c r="I27" i="13"/>
  <c r="I26" i="13"/>
  <c r="I24" i="13"/>
  <c r="I25" i="13" s="1"/>
  <c r="I21" i="13"/>
  <c r="I65" i="12"/>
  <c r="I64" i="12"/>
  <c r="I62" i="12"/>
  <c r="I63" i="12" s="1"/>
  <c r="I59" i="12"/>
  <c r="I46" i="12"/>
  <c r="I45" i="12"/>
  <c r="I43" i="12"/>
  <c r="I44" i="12" s="1"/>
  <c r="I40" i="12"/>
  <c r="I27" i="12"/>
  <c r="I26" i="12"/>
  <c r="I24" i="12"/>
  <c r="I25" i="12" s="1"/>
  <c r="I21" i="12"/>
  <c r="I27" i="11"/>
  <c r="I26" i="11"/>
  <c r="I25" i="11"/>
  <c r="I24" i="11"/>
  <c r="I21" i="11"/>
  <c r="I65" i="11"/>
  <c r="I64" i="11"/>
  <c r="I62" i="11"/>
  <c r="I63" i="11" s="1"/>
  <c r="I59" i="11"/>
  <c r="I46" i="11"/>
  <c r="I45" i="11"/>
  <c r="I43" i="11"/>
  <c r="I44" i="11" s="1"/>
  <c r="I40" i="11"/>
  <c r="I58" i="10"/>
  <c r="I39" i="10"/>
  <c r="I64" i="10"/>
  <c r="I63" i="10"/>
  <c r="I61" i="10"/>
  <c r="I62" i="10" s="1"/>
  <c r="I45" i="10"/>
  <c r="I44" i="10"/>
  <c r="I42" i="10"/>
  <c r="I43" i="10" s="1"/>
  <c r="I26" i="10"/>
  <c r="I25" i="10"/>
  <c r="I23" i="10"/>
  <c r="I24" i="10" s="1"/>
  <c r="I20" i="10"/>
  <c r="I27" i="9"/>
  <c r="I26" i="9"/>
  <c r="I25" i="9"/>
  <c r="I24" i="9"/>
  <c r="I21" i="9"/>
  <c r="I65" i="9"/>
  <c r="I64" i="9"/>
  <c r="I62" i="9"/>
  <c r="I63" i="9" s="1"/>
  <c r="I59" i="9"/>
  <c r="I46" i="9"/>
  <c r="I45" i="9"/>
  <c r="I43" i="9"/>
  <c r="I44" i="9" s="1"/>
  <c r="I40" i="9"/>
  <c r="I63" i="4"/>
  <c r="I20" i="4"/>
  <c r="I26" i="8"/>
  <c r="I20" i="8"/>
  <c r="I64" i="8"/>
  <c r="I63" i="8"/>
  <c r="I61" i="8"/>
  <c r="I62" i="8" s="1"/>
  <c r="I58" i="8"/>
  <c r="I45" i="8"/>
  <c r="I44" i="8"/>
  <c r="I42" i="8"/>
  <c r="I43" i="8" s="1"/>
  <c r="I39" i="8"/>
  <c r="I25" i="8"/>
  <c r="I23" i="8"/>
  <c r="I24" i="8" s="1"/>
  <c r="I65" i="7"/>
  <c r="I64" i="7"/>
  <c r="I62" i="7"/>
  <c r="I63" i="7" s="1"/>
  <c r="I59" i="7"/>
  <c r="I46" i="7"/>
  <c r="I45" i="7"/>
  <c r="I43" i="7"/>
  <c r="I44" i="7" s="1"/>
  <c r="I40" i="7"/>
  <c r="I27" i="7"/>
  <c r="I26" i="7"/>
  <c r="I24" i="7"/>
  <c r="I25" i="7" s="1"/>
  <c r="I21" i="7"/>
  <c r="I64" i="4"/>
  <c r="I61" i="4"/>
  <c r="I62" i="4" s="1"/>
  <c r="I58" i="4"/>
  <c r="I45" i="4"/>
  <c r="I44" i="4"/>
  <c r="I42" i="4"/>
  <c r="I43" i="4" s="1"/>
  <c r="I39" i="4"/>
  <c r="I26" i="4"/>
  <c r="I25" i="4"/>
  <c r="I23" i="4"/>
  <c r="I24" i="4" s="1"/>
  <c r="I25" i="5"/>
  <c r="I19" i="5"/>
  <c r="I63" i="5"/>
  <c r="I62" i="5"/>
  <c r="I60" i="5"/>
  <c r="I61" i="5" s="1"/>
  <c r="I57" i="5"/>
  <c r="I44" i="5"/>
  <c r="I43" i="5"/>
  <c r="I41" i="5"/>
  <c r="I42" i="5" s="1"/>
  <c r="I38" i="5"/>
  <c r="I24" i="5"/>
  <c r="I22" i="5"/>
  <c r="I23" i="5" s="1"/>
  <c r="I63" i="6"/>
  <c r="I62" i="6"/>
  <c r="I60" i="6"/>
  <c r="I61" i="6" s="1"/>
  <c r="I57" i="6"/>
  <c r="I25" i="6"/>
  <c r="I24" i="6"/>
  <c r="I23" i="6"/>
  <c r="I22" i="6"/>
  <c r="I43" i="6"/>
  <c r="I44" i="6"/>
  <c r="I41" i="6"/>
  <c r="I42" i="6" s="1"/>
  <c r="I38" i="6"/>
  <c r="I19" i="6"/>
  <c r="AE24" i="22" l="1"/>
  <c r="AE25" i="22"/>
  <c r="H25" i="16"/>
  <c r="H24" i="16"/>
  <c r="AE23" i="16"/>
  <c r="AE26" i="16"/>
  <c r="AD23" i="16"/>
  <c r="AD26" i="16"/>
  <c r="AC23" i="16"/>
  <c r="AC26" i="16"/>
  <c r="AB23" i="16"/>
  <c r="AB26" i="16"/>
  <c r="AA23" i="16"/>
  <c r="AA26" i="16"/>
  <c r="Z23" i="16"/>
  <c r="Z26" i="16"/>
  <c r="Y23" i="16"/>
  <c r="Y26" i="16"/>
  <c r="X23" i="16"/>
  <c r="X26" i="16"/>
  <c r="W23" i="16"/>
  <c r="W26" i="16"/>
  <c r="V23" i="16"/>
  <c r="V26" i="16"/>
  <c r="U23" i="16"/>
  <c r="U26" i="16"/>
  <c r="T23" i="16"/>
  <c r="T25" i="16" s="1"/>
  <c r="S24" i="16"/>
  <c r="S25" i="16"/>
  <c r="R24" i="16"/>
  <c r="R25" i="16"/>
  <c r="Q24" i="16"/>
  <c r="Q25" i="16"/>
  <c r="P24" i="16"/>
  <c r="P25" i="16"/>
  <c r="O24" i="16"/>
  <c r="O25" i="16"/>
  <c r="N23" i="16"/>
  <c r="M24" i="16"/>
  <c r="M25" i="16"/>
  <c r="L24" i="16"/>
  <c r="L25" i="16"/>
  <c r="K24" i="16"/>
  <c r="K25" i="16"/>
  <c r="J24" i="16"/>
  <c r="J25" i="16"/>
  <c r="I24" i="16"/>
  <c r="H25" i="24"/>
  <c r="H24" i="24"/>
  <c r="I25" i="24"/>
  <c r="I24" i="24"/>
  <c r="J25" i="24"/>
  <c r="J24" i="24"/>
  <c r="K25" i="24"/>
  <c r="K24" i="24"/>
  <c r="L25" i="24"/>
  <c r="L24" i="24"/>
  <c r="M25" i="24"/>
  <c r="M24" i="24"/>
  <c r="N25" i="24"/>
  <c r="N24" i="24"/>
  <c r="O25" i="24"/>
  <c r="O24" i="24"/>
  <c r="P25" i="24"/>
  <c r="P24" i="24"/>
  <c r="Q25" i="24"/>
  <c r="Q24" i="24"/>
  <c r="R25" i="24"/>
  <c r="R24" i="24"/>
  <c r="S25" i="24"/>
  <c r="S24" i="24"/>
  <c r="T25" i="24"/>
  <c r="T24" i="24"/>
  <c r="U25" i="24"/>
  <c r="U24" i="24"/>
  <c r="V25" i="24"/>
  <c r="V24" i="24"/>
  <c r="W25" i="24"/>
  <c r="W24" i="24"/>
  <c r="X25" i="24"/>
  <c r="X24" i="24"/>
  <c r="Y25" i="24"/>
  <c r="Y24" i="24"/>
  <c r="Z25" i="24"/>
  <c r="AA25" i="24"/>
  <c r="AB25" i="24"/>
  <c r="AC25" i="24"/>
  <c r="AD25" i="24"/>
  <c r="AE25" i="24"/>
  <c r="H25" i="23"/>
  <c r="H24" i="23"/>
  <c r="I25" i="23"/>
  <c r="I24" i="23"/>
  <c r="J25" i="23"/>
  <c r="J24" i="23"/>
  <c r="K25" i="23"/>
  <c r="K24" i="23"/>
  <c r="L25" i="23"/>
  <c r="L24" i="23"/>
  <c r="M25" i="23"/>
  <c r="M24" i="23"/>
  <c r="N23" i="23"/>
  <c r="O23" i="23"/>
  <c r="P23" i="23"/>
  <c r="Q23" i="23"/>
  <c r="R23" i="23"/>
  <c r="S23" i="23"/>
  <c r="T23" i="23"/>
  <c r="U23" i="23"/>
  <c r="V23" i="23"/>
  <c r="W23" i="23"/>
  <c r="X23" i="23"/>
  <c r="Y23" i="23"/>
  <c r="Z23" i="23"/>
  <c r="Z24" i="23" s="1"/>
  <c r="AA23" i="23"/>
  <c r="AA24" i="23" s="1"/>
  <c r="AB23" i="23"/>
  <c r="AB24" i="23" s="1"/>
  <c r="AC23" i="23"/>
  <c r="AC24" i="23" s="1"/>
  <c r="AD23" i="23"/>
  <c r="AD24" i="23" s="1"/>
  <c r="AE23" i="23"/>
  <c r="AE24" i="23" s="1"/>
  <c r="H25" i="22"/>
  <c r="H24" i="22"/>
  <c r="I25" i="22"/>
  <c r="I24" i="22"/>
  <c r="J25" i="22"/>
  <c r="J24" i="22"/>
  <c r="K25" i="22"/>
  <c r="K24" i="22"/>
  <c r="L25" i="22"/>
  <c r="L24" i="22"/>
  <c r="M25" i="22"/>
  <c r="M24" i="22"/>
  <c r="N25" i="22"/>
  <c r="N24" i="22"/>
  <c r="O25" i="22"/>
  <c r="O24" i="22"/>
  <c r="P25" i="22"/>
  <c r="P24" i="22"/>
  <c r="Q25" i="22"/>
  <c r="Q24" i="22"/>
  <c r="R25" i="22"/>
  <c r="R24" i="22"/>
  <c r="S25" i="22"/>
  <c r="S24" i="22"/>
  <c r="T25" i="22"/>
  <c r="U25" i="22"/>
  <c r="U24" i="22"/>
  <c r="V25" i="22"/>
  <c r="V24" i="22"/>
  <c r="W25" i="22"/>
  <c r="X25" i="22"/>
  <c r="Y25" i="22"/>
  <c r="Z25" i="22"/>
  <c r="AA25" i="22"/>
  <c r="AB25" i="22"/>
  <c r="AC25" i="22"/>
  <c r="AD25" i="22"/>
  <c r="H25" i="21"/>
  <c r="H24" i="21"/>
  <c r="I25" i="21"/>
  <c r="I24" i="21"/>
  <c r="J25" i="21"/>
  <c r="J24" i="21"/>
  <c r="K25" i="21"/>
  <c r="K24" i="21"/>
  <c r="L25" i="21"/>
  <c r="L24" i="21"/>
  <c r="M25" i="21"/>
  <c r="M24" i="21"/>
  <c r="N25" i="21"/>
  <c r="N24" i="21"/>
  <c r="O25" i="21"/>
  <c r="O24" i="21"/>
  <c r="P25" i="21"/>
  <c r="P24" i="21"/>
  <c r="Q25" i="21"/>
  <c r="Q24" i="21"/>
  <c r="R25" i="21"/>
  <c r="R24" i="21"/>
  <c r="S25" i="21"/>
  <c r="S24" i="21"/>
  <c r="T24" i="21"/>
  <c r="U24" i="21"/>
  <c r="V24" i="21"/>
  <c r="W23" i="21"/>
  <c r="X23" i="21"/>
  <c r="Y23" i="21"/>
  <c r="Z23" i="21"/>
  <c r="AA23" i="21"/>
  <c r="AA24" i="21" s="1"/>
  <c r="AB23" i="21"/>
  <c r="AB24" i="21" s="1"/>
  <c r="AC23" i="21"/>
  <c r="AC24" i="21" s="1"/>
  <c r="AD23" i="21"/>
  <c r="AD24" i="21" s="1"/>
  <c r="AE23" i="21"/>
  <c r="AE24" i="21" s="1"/>
  <c r="H25" i="20"/>
  <c r="H24" i="20"/>
  <c r="I25" i="20"/>
  <c r="I24" i="20"/>
  <c r="J25" i="20"/>
  <c r="J24" i="20"/>
  <c r="K25" i="20"/>
  <c r="K24" i="20"/>
  <c r="L25" i="20"/>
  <c r="L24" i="20"/>
  <c r="M25" i="20"/>
  <c r="M24" i="20"/>
  <c r="N25" i="20"/>
  <c r="N24" i="20"/>
  <c r="O25" i="20"/>
  <c r="O24" i="20"/>
  <c r="P25" i="20"/>
  <c r="P24" i="20"/>
  <c r="Q25" i="20"/>
  <c r="Q24" i="20"/>
  <c r="R25" i="20"/>
  <c r="R24" i="20"/>
  <c r="S25" i="20"/>
  <c r="S24" i="20"/>
  <c r="T25" i="20"/>
  <c r="T24" i="20"/>
  <c r="U25" i="20"/>
  <c r="U24" i="20"/>
  <c r="V25" i="20"/>
  <c r="V24" i="20"/>
  <c r="W25" i="20"/>
  <c r="W24" i="20"/>
  <c r="X25" i="20"/>
  <c r="X24" i="20"/>
  <c r="Y25" i="20"/>
  <c r="Y24" i="20"/>
  <c r="Z25" i="20"/>
  <c r="Z24" i="20"/>
  <c r="AA25" i="20"/>
  <c r="AA24" i="20"/>
  <c r="AB25" i="20"/>
  <c r="AB24" i="20"/>
  <c r="AC25" i="20"/>
  <c r="AC24" i="20"/>
  <c r="AD25" i="20"/>
  <c r="AD24" i="20"/>
  <c r="AE25" i="20"/>
  <c r="AE24" i="20"/>
  <c r="H25" i="19"/>
  <c r="I25" i="19"/>
  <c r="J25" i="19"/>
  <c r="K25" i="19"/>
  <c r="K24" i="19"/>
  <c r="L25" i="19"/>
  <c r="L24" i="19"/>
  <c r="M25" i="19"/>
  <c r="M24" i="19"/>
  <c r="N23" i="19"/>
  <c r="O23" i="19"/>
  <c r="P23" i="19"/>
  <c r="Q23" i="19"/>
  <c r="R23" i="19"/>
  <c r="S23" i="19"/>
  <c r="T23" i="19"/>
  <c r="T24" i="19" s="1"/>
  <c r="U23" i="19"/>
  <c r="V23" i="19"/>
  <c r="W23" i="19"/>
  <c r="X23" i="19"/>
  <c r="Y23" i="19"/>
  <c r="Z23" i="19"/>
  <c r="AA23" i="19"/>
  <c r="AB23" i="19"/>
  <c r="AC23" i="19"/>
  <c r="AD23" i="19"/>
  <c r="AE23" i="19"/>
  <c r="N23" i="18"/>
  <c r="N25" i="18" s="1"/>
  <c r="O23" i="18"/>
  <c r="O25" i="18" s="1"/>
  <c r="O26" i="18"/>
  <c r="P23" i="18"/>
  <c r="P25" i="18" s="1"/>
  <c r="P26" i="18"/>
  <c r="Q23" i="18"/>
  <c r="Q24" i="18" s="1"/>
  <c r="Q26" i="18"/>
  <c r="R23" i="18"/>
  <c r="R25" i="18" s="1"/>
  <c r="R26" i="18"/>
  <c r="S23" i="18"/>
  <c r="S25" i="18" s="1"/>
  <c r="S26" i="18"/>
  <c r="T23" i="18"/>
  <c r="T25" i="18" s="1"/>
  <c r="T26" i="18"/>
  <c r="U23" i="18"/>
  <c r="U24" i="18" s="1"/>
  <c r="U26" i="18"/>
  <c r="V23" i="18"/>
  <c r="V25" i="18" s="1"/>
  <c r="V26" i="18"/>
  <c r="H25" i="18"/>
  <c r="H24" i="18"/>
  <c r="I25" i="18"/>
  <c r="I24" i="18"/>
  <c r="J25" i="18"/>
  <c r="J24" i="18"/>
  <c r="K25" i="18"/>
  <c r="K24" i="18"/>
  <c r="L25" i="18"/>
  <c r="L24" i="18"/>
  <c r="M25" i="18"/>
  <c r="M24" i="18"/>
  <c r="W23" i="18"/>
  <c r="X23" i="18"/>
  <c r="Y23" i="18"/>
  <c r="Z23" i="18"/>
  <c r="AA23" i="18"/>
  <c r="AB23" i="18"/>
  <c r="AC23" i="18"/>
  <c r="AD23" i="18"/>
  <c r="AE23" i="18"/>
  <c r="H25" i="17"/>
  <c r="H24" i="17"/>
  <c r="I25" i="17"/>
  <c r="I24" i="17"/>
  <c r="J25" i="17"/>
  <c r="J24" i="17"/>
  <c r="K25" i="17"/>
  <c r="K24" i="17"/>
  <c r="L25" i="17"/>
  <c r="L24" i="17"/>
  <c r="M25" i="17"/>
  <c r="M24" i="17"/>
  <c r="N23" i="17"/>
  <c r="O23" i="17"/>
  <c r="P23" i="17"/>
  <c r="Q23" i="17"/>
  <c r="R23" i="17"/>
  <c r="S23" i="17"/>
  <c r="T23" i="17"/>
  <c r="U23" i="17"/>
  <c r="V23" i="17"/>
  <c r="W23" i="17"/>
  <c r="X23" i="17"/>
  <c r="X25" i="17" s="1"/>
  <c r="Y23" i="17"/>
  <c r="Z23" i="17"/>
  <c r="AA23" i="17"/>
  <c r="AB23" i="17"/>
  <c r="AC23" i="17"/>
  <c r="AD23" i="17"/>
  <c r="AE23" i="17"/>
  <c r="V24" i="18" l="1"/>
  <c r="R24" i="18"/>
  <c r="Q25" i="18"/>
  <c r="P24" i="18"/>
  <c r="N24" i="18"/>
  <c r="U25" i="18"/>
  <c r="T24" i="18"/>
  <c r="S24" i="18"/>
  <c r="O24" i="18"/>
  <c r="Z25" i="21"/>
  <c r="Z24" i="21"/>
  <c r="Y25" i="21"/>
  <c r="Y24" i="21"/>
  <c r="X25" i="21"/>
  <c r="X24" i="21"/>
  <c r="W25" i="21"/>
  <c r="W24" i="21"/>
  <c r="N25" i="16"/>
  <c r="N24" i="16"/>
  <c r="T24" i="16"/>
  <c r="U24" i="16"/>
  <c r="U25" i="16"/>
  <c r="V24" i="16"/>
  <c r="V25" i="16"/>
  <c r="W24" i="16"/>
  <c r="W25" i="16"/>
  <c r="X24" i="16"/>
  <c r="X25" i="16"/>
  <c r="Y24" i="16"/>
  <c r="Y25" i="16"/>
  <c r="Z24" i="16"/>
  <c r="Z25" i="16"/>
  <c r="AA24" i="16"/>
  <c r="AA25" i="16"/>
  <c r="AB24" i="16"/>
  <c r="AB25" i="16"/>
  <c r="AC24" i="16"/>
  <c r="AC25" i="16"/>
  <c r="AD24" i="16"/>
  <c r="AD25" i="16"/>
  <c r="AE24" i="16"/>
  <c r="AE25" i="16"/>
  <c r="AE25" i="23"/>
  <c r="AD25" i="23"/>
  <c r="AC25" i="23"/>
  <c r="AB25" i="23"/>
  <c r="AA25" i="23"/>
  <c r="Z25" i="23"/>
  <c r="Y25" i="23"/>
  <c r="Y24" i="23"/>
  <c r="X25" i="23"/>
  <c r="X24" i="23"/>
  <c r="W25" i="23"/>
  <c r="W24" i="23"/>
  <c r="V25" i="23"/>
  <c r="V24" i="23"/>
  <c r="U25" i="23"/>
  <c r="U24" i="23"/>
  <c r="T25" i="23"/>
  <c r="T24" i="23"/>
  <c r="S25" i="23"/>
  <c r="S24" i="23"/>
  <c r="R25" i="23"/>
  <c r="R24" i="23"/>
  <c r="Q25" i="23"/>
  <c r="Q24" i="23"/>
  <c r="P25" i="23"/>
  <c r="P24" i="23"/>
  <c r="O25" i="23"/>
  <c r="O24" i="23"/>
  <c r="N25" i="23"/>
  <c r="N24" i="23"/>
  <c r="AE25" i="21"/>
  <c r="AD25" i="21"/>
  <c r="AC25" i="21"/>
  <c r="AB25" i="21"/>
  <c r="AA25" i="21"/>
  <c r="AE25" i="19"/>
  <c r="AE24" i="19"/>
  <c r="AD25" i="19"/>
  <c r="AD24" i="19"/>
  <c r="AC25" i="19"/>
  <c r="AC24" i="19"/>
  <c r="AB25" i="19"/>
  <c r="AB24" i="19"/>
  <c r="AA25" i="19"/>
  <c r="AA24" i="19"/>
  <c r="Z25" i="19"/>
  <c r="Z24" i="19"/>
  <c r="Y25" i="19"/>
  <c r="Y24" i="19"/>
  <c r="X25" i="19"/>
  <c r="X24" i="19"/>
  <c r="W25" i="19"/>
  <c r="W24" i="19"/>
  <c r="V25" i="19"/>
  <c r="V24" i="19"/>
  <c r="U25" i="19"/>
  <c r="U24" i="19"/>
  <c r="T25" i="19"/>
  <c r="S25" i="19"/>
  <c r="S24" i="19"/>
  <c r="R25" i="19"/>
  <c r="R24" i="19"/>
  <c r="Q25" i="19"/>
  <c r="Q24" i="19"/>
  <c r="P25" i="19"/>
  <c r="P24" i="19"/>
  <c r="O25" i="19"/>
  <c r="O24" i="19"/>
  <c r="N25" i="19"/>
  <c r="N24" i="19"/>
  <c r="AE25" i="18"/>
  <c r="AE24" i="18"/>
  <c r="AD25" i="18"/>
  <c r="AD24" i="18"/>
  <c r="AC25" i="18"/>
  <c r="AC24" i="18"/>
  <c r="AB25" i="18"/>
  <c r="AB24" i="18"/>
  <c r="AA25" i="18"/>
  <c r="AA24" i="18"/>
  <c r="Z25" i="18"/>
  <c r="Z24" i="18"/>
  <c r="Y25" i="18"/>
  <c r="Y24" i="18"/>
  <c r="X25" i="18"/>
  <c r="X24" i="18"/>
  <c r="W25" i="18"/>
  <c r="W24" i="18"/>
  <c r="AE25" i="17"/>
  <c r="AE24" i="17"/>
  <c r="AD25" i="17"/>
  <c r="AD24" i="17"/>
  <c r="AC25" i="17"/>
  <c r="AC24" i="17"/>
  <c r="AB25" i="17"/>
  <c r="AB24" i="17"/>
  <c r="AA25" i="17"/>
  <c r="AA24" i="17"/>
  <c r="Z25" i="17"/>
  <c r="Z24" i="17"/>
  <c r="Y25" i="17"/>
  <c r="Y24" i="17"/>
  <c r="X24" i="17"/>
  <c r="W25" i="17"/>
  <c r="W24" i="17"/>
  <c r="V25" i="17"/>
  <c r="V24" i="17"/>
  <c r="U25" i="17"/>
  <c r="U24" i="17"/>
  <c r="T25" i="17"/>
  <c r="T24" i="17"/>
  <c r="S25" i="17"/>
  <c r="S24" i="17"/>
  <c r="R25" i="17"/>
  <c r="R24" i="17"/>
  <c r="Q25" i="17"/>
  <c r="Q24" i="17"/>
  <c r="P25" i="17"/>
  <c r="P24" i="17"/>
  <c r="O25" i="17"/>
  <c r="O24" i="17"/>
  <c r="N25" i="17"/>
  <c r="N2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tc={3AE0EC01-6C9E-4638-B364-511C02F1CF00}</author>
  </authors>
  <commentList>
    <comment ref="H13" authorId="0" shapeId="0" xr:uid="{3AE0EC01-6C9E-4638-B364-511C02F1CF00}">
      <text>
        <t xml:space="preserve">[Threaded comment]
Your version of Excel allows you to read this threaded comment; however, any edits to it will get removed if the file is opened in a newer version of Excel. Learn more: https://go.microsoft.com/fwlink/?linkid=870924
Comment:
    @Klimek, Alek@DHCS - What do we do in the case that the HBY starts in 2023? It messes with #8. We've highlighted all the cells this happens in. </t>
      </text>
    </comment>
  </commentList>
</comments>
</file>

<file path=xl/sharedStrings.xml><?xml version="1.0" encoding="utf-8"?>
<sst xmlns="http://schemas.openxmlformats.org/spreadsheetml/2006/main" count="3257" uniqueCount="161">
  <si>
    <t>Instructions and Overview</t>
  </si>
  <si>
    <r>
      <rPr>
        <sz val="12"/>
        <color rgb="FF000000"/>
        <rFont val="Segoe UI"/>
      </rPr>
      <t xml:space="preserve">This guidance is intended to assist Freestanding Nursing Facilities Level-B (FS/NF-B) and Freestanding Adult Subacute Facilities (FS/SA) who have opted into the Workforce Standards Program (WSP) via the Basic Wage and Benefits (BWB) pathway in complying with the Health Benefit Standard as outlined in Supplement 6 to Attachment 4.19-D of the California State Plan. The following examples and worksheet are intended to help employers determine their </t>
    </r>
    <r>
      <rPr>
        <b/>
        <sz val="12"/>
        <color rgb="FF000000"/>
        <rFont val="Segoe UI"/>
      </rPr>
      <t>Benchmark Plan</t>
    </r>
    <r>
      <rPr>
        <sz val="12"/>
        <color rgb="FF000000"/>
        <rFont val="Segoe UI"/>
      </rPr>
      <t xml:space="preserve">, the </t>
    </r>
    <r>
      <rPr>
        <b/>
        <sz val="12"/>
        <color rgb="FF000000"/>
        <rFont val="Segoe UI"/>
      </rPr>
      <t>Required Employer Contribution to Premium</t>
    </r>
    <r>
      <rPr>
        <sz val="12"/>
        <color rgb="FF000000"/>
        <rFont val="Segoe UI"/>
      </rPr>
      <t xml:space="preserve"> of the plan the employee selects, </t>
    </r>
    <r>
      <rPr>
        <b/>
        <sz val="12"/>
        <color rgb="FF000000"/>
        <rFont val="Segoe UI"/>
      </rPr>
      <t>Maximum Employee Contribution to Premium</t>
    </r>
    <r>
      <rPr>
        <sz val="12"/>
        <color rgb="FF000000"/>
        <rFont val="Segoe UI"/>
      </rPr>
      <t xml:space="preserve"> of their selected plan, and the </t>
    </r>
    <r>
      <rPr>
        <b/>
        <sz val="12"/>
        <color rgb="FF000000"/>
        <rFont val="Segoe UI"/>
      </rPr>
      <t>Required Excess Stipend</t>
    </r>
    <r>
      <rPr>
        <sz val="12"/>
        <color rgb="FF000000"/>
        <rFont val="Segoe UI"/>
      </rPr>
      <t xml:space="preserve"> that must be provided as a stipend or deposited in a health benefit account by the employer based on the employee’s plan. DHCS is not requiring facilities to submit this worksheet to DHCS. It is a tool to help facilities determine their obligations to meet the Health Benefit Standard under the BWB pathway. For audit purposes, facilities should maintain appropriate documentation of compliance with the Health Benefit Standard.</t>
    </r>
  </si>
  <si>
    <r>
      <t>Worksheet to Determine Required Employer and Employee Contributions</t>
    </r>
    <r>
      <rPr>
        <sz val="12"/>
        <color rgb="FF000000"/>
        <rFont val="Segoe UI"/>
        <family val="2"/>
      </rPr>
      <t> </t>
    </r>
  </si>
  <si>
    <r>
      <t xml:space="preserve">The chart below can be used to calculate the </t>
    </r>
    <r>
      <rPr>
        <b/>
        <sz val="12"/>
        <color rgb="FF000000"/>
        <rFont val="Segoe UI"/>
        <family val="2"/>
      </rPr>
      <t>Required Employer Contribution to Premium, Maximum Employee Contribution to Premium</t>
    </r>
    <r>
      <rPr>
        <sz val="12"/>
        <color rgb="FF000000"/>
        <rFont val="Segoe UI"/>
        <family val="2"/>
      </rPr>
      <t xml:space="preserve">, and the </t>
    </r>
    <r>
      <rPr>
        <b/>
        <sz val="12"/>
        <color rgb="FF000000"/>
        <rFont val="Segoe UI"/>
        <family val="2"/>
      </rPr>
      <t>Required Excess Stipend</t>
    </r>
    <r>
      <rPr>
        <sz val="12"/>
        <color rgb="FF000000"/>
        <rFont val="Segoe UI"/>
        <family val="2"/>
      </rPr>
      <t xml:space="preserve"> for full-time applicable workers enrolled in an employer-sponsored health benefit for each month that the facility participates in the WSP. It is provided independently in the next tab. The required employer contribution is specific to each worker based on the plan designs offered to that worker. The same required employer contribution would apply to multiple applicable workers who are offered the same exact plan design (including the same exact premiums). The required employer contribution for each month depends on both the calendar year and employer’s health benefit year covering that month. </t>
    </r>
  </si>
  <si>
    <t xml:space="preserve">Facilities should contact their provided health plan to determine exact actuarial values (AV) of plans provided to employees.  Section 1401 of the Affordable Care Act added Section 36B to the Internal Revenue Code of 1986 to create a minimum value (MV) requirement for employer-sponsored health insurance plans. The AV of a health insurance plan is a measure of the percentage of health care costs, on average, that the plan is expected to cover. AV is a measure of the level of a plan’s cost sharing provisions, whereas MV is the minimum AV that certain employer-sponsored health insurance plans must provide under the Affordable Care Act (note the WSP has a higher AV standard than the Affordable Care Act).  The link to the actuarial value of a health benefit calculated as determined pursuant to the Actuarial Standard of Practice No. 50 can be found at:  https://www.actuarialstandardsboard.org/wp-content/uploads/2015/10/asop050_181.pdf.  Centers for Medicare and Medicaid Services similarly provides an actuarial value calculator that may be of support and can be found at:  https://www.cms.gov/cciio/resources/regulations-and-guidance/downloads/av-calculator-final.xlsm. </t>
  </si>
  <si>
    <t>This document also provides examples to walk through the calculations and what must be offered to meet the Health Benefit Standard for the WSP in both 2024 and 2025. Each example is of a hypothetical facility that offers an example Bronze, Gold and Platinum health plan, with Health Benefit Years starting either January 1, April 1 or July 1. Required Excess Stipends start for Health Benefit Years starting July 1, 2024. The tabs break apart the example calculations based on when the Health Benefit Year begins, and what plan the employee chooses. Please note that the examples assume that the Bronze, Gold, and Platinum plans have the AVs of exactly 60, 80, and 90. However, the actual AVs of "metal level plans" offered by employers may vary from these standard AVs. Facilities participating in the WSP through the BWB Pathway should calculate and use the actual AV of the health plans offered to employees as described above.</t>
  </si>
  <si>
    <t>Each example assumes the following premiums and actuarial values for each plan at the start of the first Health Benefit Year. It then assumes a 5% inflation of the gross monthly premium with each subsequent Health Benefit Year. Furthermore, each example assumes that an applicable worker remains enrolled in the same plan for the entire calendar year:</t>
  </si>
  <si>
    <r>
      <t>Plan Name</t>
    </r>
    <r>
      <rPr>
        <sz val="12"/>
        <color rgb="FF000000"/>
        <rFont val="Segoe UI"/>
        <family val="2"/>
      </rPr>
      <t>  </t>
    </r>
  </si>
  <si>
    <r>
      <t>AV</t>
    </r>
    <r>
      <rPr>
        <sz val="12"/>
        <color rgb="FF000000"/>
        <rFont val="Segoe UI"/>
        <family val="2"/>
      </rPr>
      <t>  </t>
    </r>
  </si>
  <si>
    <r>
      <t>Gross Monthly Premium </t>
    </r>
    <r>
      <rPr>
        <sz val="12"/>
        <color rgb="FF000000"/>
        <rFont val="Segoe UI"/>
        <family val="2"/>
      </rPr>
      <t>  </t>
    </r>
  </si>
  <si>
    <t>Bronze  </t>
  </si>
  <si>
    <t>60  </t>
  </si>
  <si>
    <t>$600  </t>
  </si>
  <si>
    <t>Gold  </t>
  </si>
  <si>
    <t>80  </t>
  </si>
  <si>
    <t>$1,000  </t>
  </si>
  <si>
    <t>Platinum   </t>
  </si>
  <si>
    <t>90  </t>
  </si>
  <si>
    <t>$1,200  </t>
  </si>
  <si>
    <t>Health Benefit Period Dates</t>
  </si>
  <si>
    <t>Please feel free to add more lines if facility offers more plan options</t>
  </si>
  <si>
    <r>
      <t>Line</t>
    </r>
    <r>
      <rPr>
        <sz val="12"/>
        <rFont val="Segoe UI"/>
        <family val="2"/>
      </rPr>
      <t> </t>
    </r>
  </si>
  <si>
    <t>Instruction</t>
  </si>
  <si>
    <t>Field</t>
  </si>
  <si>
    <t>1a</t>
  </si>
  <si>
    <t>Enter Applicable Worker(s) within a given plan offered</t>
  </si>
  <si>
    <t>1b</t>
  </si>
  <si>
    <t>For each Month During the Calendar Year</t>
  </si>
  <si>
    <r>
      <t>2</t>
    </r>
    <r>
      <rPr>
        <sz val="12"/>
        <rFont val="Segoe UI"/>
        <family val="2"/>
      </rPr>
      <t> </t>
    </r>
  </si>
  <si>
    <t>Enter first day of the Health Benefit Year for which this month occurs in (MM/DD/YYYY)</t>
  </si>
  <si>
    <r>
      <t>3</t>
    </r>
    <r>
      <rPr>
        <sz val="12"/>
        <rFont val="Segoe UI"/>
        <family val="2"/>
      </rPr>
      <t> </t>
    </r>
  </si>
  <si>
    <t xml:space="preserve">Is the date  entered in [#2] on or after July 1, 2024? Enter “TRUE” or “FALSE”.” </t>
  </si>
  <si>
    <r>
      <t>4</t>
    </r>
    <r>
      <rPr>
        <sz val="12"/>
        <rFont val="Segoe UI"/>
        <family val="2"/>
      </rPr>
      <t> </t>
    </r>
  </si>
  <si>
    <t>Did the employer offer the employee an employee-only health benefit plan with an actuarial value of at least 80? Enter “TRUE” or “FALSE”. </t>
  </si>
  <si>
    <r>
      <t>5</t>
    </r>
    <r>
      <rPr>
        <sz val="12"/>
        <rFont val="Segoe UI"/>
        <family val="2"/>
      </rPr>
      <t> </t>
    </r>
  </si>
  <si>
    <t xml:space="preserve">Enter the name of the Benchmark Plan. Please note that the Benchmark Plan may be different from the plan selected by the employee. A worker's selection of a dual or family plan does not after the determination of Benchmark Plan which is always the employee-only plan.                                      
•	If [#3] is TRUE and [#4] is TRUE, the plan with the lowest gross premium with an actuarial value of at least 80 is the Benchmark Plan.
•	If [#3] is FALSE and [#4] is TRUE, the plan with the lowest gross premium with an actuarial value of at least 80 is the Benchmark Plan.
•	If [#3] is FALSE and [#4] is FALSE, the plan with the highest gross premium is the Benchmark Plan.
•	If [#3] is TRUE and [#4] is FALSE, you do not meet the requirements of the Health Benefit Standard
</t>
  </si>
  <si>
    <r>
      <t>6</t>
    </r>
    <r>
      <rPr>
        <sz val="12"/>
        <rFont val="Segoe UI"/>
        <family val="2"/>
      </rPr>
      <t> </t>
    </r>
  </si>
  <si>
    <t>Enter AV of the Benchmark Plan. Enter as a full number, rather than as a decimal (e.g. “80” rather than “.80”) </t>
  </si>
  <si>
    <r>
      <t>7</t>
    </r>
    <r>
      <rPr>
        <sz val="12"/>
        <rFont val="Segoe UI"/>
        <family val="2"/>
      </rPr>
      <t> </t>
    </r>
  </si>
  <si>
    <t>Enter the gross premium of the Benchmark Plan. “Gross premium” means the full price of the plan, including both employer and employee share.  </t>
  </si>
  <si>
    <r>
      <t>8</t>
    </r>
    <r>
      <rPr>
        <sz val="12"/>
        <rFont val="Segoe UI"/>
        <family val="2"/>
      </rPr>
      <t> </t>
    </r>
  </si>
  <si>
    <t xml:space="preserve">Determine the Benchmark Percentage based on the calendar year in which this month occurs [#1b].                                                                                                                   
CY 2024 = 70%
CY 2025 = 75%
CY 2026 = 80%
</t>
  </si>
  <si>
    <r>
      <t>9</t>
    </r>
    <r>
      <rPr>
        <sz val="12"/>
        <rFont val="Segoe UI"/>
        <family val="2"/>
      </rPr>
      <t> </t>
    </r>
  </si>
  <si>
    <t xml:space="preserve">Calculate the Benchmark Required Employer Contribution using the following formula:                                                                                                    [#7] × [#8] × (1 + (80 – [#6]) / [#6])    </t>
  </si>
  <si>
    <r>
      <t>10</t>
    </r>
    <r>
      <rPr>
        <sz val="12"/>
        <rFont val="Segoe UI"/>
        <family val="2"/>
      </rPr>
      <t> </t>
    </r>
  </si>
  <si>
    <t>Enter the name of the Plan that the employee actually enrolled in for this month. </t>
  </si>
  <si>
    <r>
      <t>11</t>
    </r>
    <r>
      <rPr>
        <sz val="12"/>
        <rFont val="Segoe UI"/>
        <family val="2"/>
      </rPr>
      <t> </t>
    </r>
  </si>
  <si>
    <t>Enter the gross premium of the health benefit plan the employee is actually enrolled in for this month. </t>
  </si>
  <si>
    <r>
      <t>12</t>
    </r>
    <r>
      <rPr>
        <sz val="12"/>
        <rFont val="Segoe UI"/>
        <family val="2"/>
      </rPr>
      <t> </t>
    </r>
  </si>
  <si>
    <t>Is [#11] greater than [#9]? Enter TRUE or FALSE  </t>
  </si>
  <si>
    <r>
      <t>13</t>
    </r>
    <r>
      <rPr>
        <sz val="12"/>
        <rFont val="Segoe UI"/>
        <family val="2"/>
      </rPr>
      <t> </t>
    </r>
  </si>
  <si>
    <r>
      <t xml:space="preserve">Calculate the </t>
    </r>
    <r>
      <rPr>
        <b/>
        <sz val="12"/>
        <color rgb="FF000000"/>
        <rFont val="Segoe UI"/>
        <family val="2"/>
      </rPr>
      <t>Maximum Employee Contribution to Premium</t>
    </r>
    <r>
      <rPr>
        <sz val="12"/>
        <color rgb="FF000000"/>
        <rFont val="Segoe UI"/>
        <family val="2"/>
      </rPr>
      <t xml:space="preserve"> towards the premium:                                                                                                                    •	If [#12] is TRUE, calculate [#11] - [#9] and enter the value. 
•	If [#12] is FALSE, enter $0
</t>
    </r>
  </si>
  <si>
    <r>
      <t>14</t>
    </r>
    <r>
      <rPr>
        <sz val="12"/>
        <rFont val="Segoe UI"/>
        <family val="2"/>
      </rPr>
      <t> </t>
    </r>
  </si>
  <si>
    <r>
      <t xml:space="preserve">Calculate the </t>
    </r>
    <r>
      <rPr>
        <b/>
        <sz val="12"/>
        <color rgb="FF000000"/>
        <rFont val="Segoe UI"/>
        <family val="2"/>
      </rPr>
      <t>Required Employer Contribution to Premium</t>
    </r>
    <r>
      <rPr>
        <sz val="12"/>
        <color rgb="FF000000"/>
        <rFont val="Segoe UI"/>
        <family val="2"/>
      </rPr>
      <t xml:space="preserve">:                                                                                                                                               
•If [#12] is TRUE, enter [#9]. 
•If [#12] is FALSE, enter [#11].
</t>
    </r>
  </si>
  <si>
    <r>
      <t>15</t>
    </r>
    <r>
      <rPr>
        <sz val="12"/>
        <rFont val="Segoe UI"/>
        <family val="2"/>
      </rPr>
      <t> </t>
    </r>
  </si>
  <si>
    <r>
      <t xml:space="preserve">Calculate the </t>
    </r>
    <r>
      <rPr>
        <b/>
        <sz val="12"/>
        <color rgb="FF000000"/>
        <rFont val="Segoe UI"/>
        <family val="2"/>
      </rPr>
      <t>Required Excess Stipend</t>
    </r>
    <r>
      <rPr>
        <sz val="12"/>
        <color rgb="FF000000"/>
        <rFont val="Segoe UI"/>
        <family val="2"/>
      </rPr>
      <t xml:space="preserve"> that must be provided as a stipend or deposited in a health benefit account by the employer:                              •	If [#3] is FALSE:, $0
•	If [#3] is TRUE and [#12] is TRUE: $0
•	If [#3] is TRUE and [#12] is FALSE: [#9] - [#11]
</t>
    </r>
  </si>
  <si>
    <t>Health Benefit Year</t>
  </si>
  <si>
    <t>Health Benefit Period  1/1/2024 -12/31/2024</t>
  </si>
  <si>
    <t>Health Benefit Period  1/1/2025-12/31/2025</t>
  </si>
  <si>
    <t xml:space="preserve">*Assumes 5% increase on premium each year. </t>
  </si>
  <si>
    <t>FALSE</t>
  </si>
  <si>
    <t>Gold</t>
  </si>
  <si>
    <t>Bronze</t>
  </si>
  <si>
    <t>Health Benefit Years (HBY) Beginning January 1</t>
  </si>
  <si>
    <t>Payments Required for January 1, 2024 through December 31, 2024</t>
  </si>
  <si>
    <t xml:space="preserve">Excess Stipend Does Not Apply - Excess stipends or deposits into a health benefit account are only required for Health Benefit Years beginning on or after July 1, 2024.  No excess stipend or deposit in a health benefit account will be required prior to December 31, 2024.  </t>
  </si>
  <si>
    <r>
      <t>Plan Name</t>
    </r>
    <r>
      <rPr>
        <sz val="12"/>
        <rFont val="Segoe UI"/>
        <family val="2"/>
      </rPr>
      <t>  </t>
    </r>
  </si>
  <si>
    <r>
      <t>AV</t>
    </r>
    <r>
      <rPr>
        <sz val="12"/>
        <rFont val="Segoe UI"/>
        <family val="2"/>
      </rPr>
      <t>  </t>
    </r>
  </si>
  <si>
    <r>
      <t>Gross Monthly Premium </t>
    </r>
    <r>
      <rPr>
        <sz val="12"/>
        <rFont val="Segoe UI"/>
        <family val="2"/>
      </rPr>
      <t>  </t>
    </r>
  </si>
  <si>
    <r>
      <t>Benchmark Plan</t>
    </r>
    <r>
      <rPr>
        <sz val="12"/>
        <rFont val="Segoe UI"/>
        <family val="2"/>
      </rPr>
      <t>  </t>
    </r>
  </si>
  <si>
    <r>
      <rPr>
        <b/>
        <sz val="12"/>
        <color rgb="FF000000"/>
        <rFont val="Segoe UI"/>
        <family val="2"/>
      </rPr>
      <t>Benchmark Contribution for CY 2024 months</t>
    </r>
    <r>
      <rPr>
        <sz val="12"/>
        <color rgb="FF000000"/>
        <rFont val="Segoe UI"/>
        <family val="2"/>
      </rPr>
      <t>  </t>
    </r>
    <r>
      <rPr>
        <b/>
        <sz val="12"/>
        <color rgb="FF000000"/>
        <rFont val="Segoe UI"/>
        <family val="2"/>
      </rPr>
      <t>70% of Benchmark Plan</t>
    </r>
  </si>
  <si>
    <r>
      <t>Required Employer Contribution to Premium</t>
    </r>
    <r>
      <rPr>
        <sz val="12"/>
        <rFont val="Segoe UI"/>
        <family val="2"/>
      </rPr>
      <t>  </t>
    </r>
  </si>
  <si>
    <r>
      <t>Required Employee Contribution to Premium </t>
    </r>
    <r>
      <rPr>
        <sz val="12"/>
        <rFont val="Segoe UI"/>
        <family val="2"/>
      </rPr>
      <t>  </t>
    </r>
  </si>
  <si>
    <t>Required Excess Stipend</t>
  </si>
  <si>
    <t>  </t>
  </si>
  <si>
    <t>$0  </t>
  </si>
  <si>
    <t>X  </t>
  </si>
  <si>
    <t>$700  </t>
  </si>
  <si>
    <t>$300  </t>
  </si>
  <si>
    <t>$500  </t>
  </si>
  <si>
    <r>
      <rPr>
        <sz val="12"/>
        <color rgb="FF000000"/>
        <rFont val="Segoe UI"/>
        <family val="2"/>
      </rPr>
      <t xml:space="preserve">Employee Picks </t>
    </r>
    <r>
      <rPr>
        <sz val="12"/>
        <color rgb="FFFF0000"/>
        <rFont val="Segoe UI"/>
        <family val="2"/>
      </rPr>
      <t>Bronze</t>
    </r>
  </si>
  <si>
    <t>Check</t>
  </si>
  <si>
    <r>
      <t>Line</t>
    </r>
    <r>
      <rPr>
        <sz val="11"/>
        <rFont val="Segoe UI"/>
        <family val="2"/>
      </rPr>
      <t> </t>
    </r>
  </si>
  <si>
    <r>
      <t>Instruction</t>
    </r>
    <r>
      <rPr>
        <sz val="11"/>
        <rFont val="Calibri"/>
        <family val="2"/>
        <charset val="1"/>
      </rPr>
      <t xml:space="preserve"> </t>
    </r>
    <r>
      <rPr>
        <sz val="11"/>
        <rFont val="Segoe UI"/>
        <family val="2"/>
      </rPr>
      <t> </t>
    </r>
  </si>
  <si>
    <r>
      <t>Field</t>
    </r>
    <r>
      <rPr>
        <sz val="11"/>
        <rFont val="Segoe UI"/>
        <family val="2"/>
      </rPr>
      <t> </t>
    </r>
  </si>
  <si>
    <r>
      <t>1</t>
    </r>
    <r>
      <rPr>
        <sz val="11"/>
        <rFont val="Segoe UI"/>
        <family val="2"/>
      </rPr>
      <t> </t>
    </r>
  </si>
  <si>
    <t>Enter Month HBY begins</t>
  </si>
  <si>
    <t xml:space="preserve">January </t>
  </si>
  <si>
    <r>
      <t>2</t>
    </r>
    <r>
      <rPr>
        <sz val="11"/>
        <rFont val="Segoe UI"/>
        <family val="2"/>
      </rPr>
      <t> </t>
    </r>
  </si>
  <si>
    <t>Enter the Calendar Year HBY begins</t>
  </si>
  <si>
    <r>
      <t>3</t>
    </r>
    <r>
      <rPr>
        <sz val="11"/>
        <rFont val="Segoe UI"/>
        <family val="2"/>
      </rPr>
      <t> </t>
    </r>
  </si>
  <si>
    <t>Is the current month part of a Health Benefit Year which began on or after July 1, 2024? Enter “TRUE” or “FALSE”. </t>
  </si>
  <si>
    <r>
      <t>4</t>
    </r>
    <r>
      <rPr>
        <sz val="11"/>
        <rFont val="Segoe UI"/>
        <family val="2"/>
      </rPr>
      <t> </t>
    </r>
  </si>
  <si>
    <r>
      <t>5</t>
    </r>
    <r>
      <rPr>
        <sz val="11"/>
        <rFont val="Segoe UI"/>
        <family val="2"/>
      </rPr>
      <t> </t>
    </r>
  </si>
  <si>
    <t xml:space="preserve">Enter the name of the Benchmark Plan. Please note that the Benchmark Plan may be different from the plan selected by the employee. A worker's selection of a dual or family plan does not after the determination of Benchmark Plan which is always the employee-only plan.                                       a.	If [#3] is TRUE and [#4] is TRUE, the plan with the lowest gross premium with an actuarial value of at least 80 is the Benchmark Plan.
b.	If [#3] is FALSE and [#4] is TRUE, the plan with the lowest gross premium with an actuarial value of at least 80 is the Benchmark Plan.
c.	If [#3] is FALSE and [#4] is FALSE, the plan with the highest gross premium is the Benchmark Plan.
d.	If [#3] is TRUE and [#4] is FALSE, you do not meet the requirements of the Health Benefit Standard
</t>
  </si>
  <si>
    <r>
      <t>6</t>
    </r>
    <r>
      <rPr>
        <sz val="11"/>
        <rFont val="Segoe UI"/>
        <family val="2"/>
      </rPr>
      <t> </t>
    </r>
  </si>
  <si>
    <r>
      <t>7</t>
    </r>
    <r>
      <rPr>
        <sz val="11"/>
        <rFont val="Segoe UI"/>
        <family val="2"/>
      </rPr>
      <t> </t>
    </r>
  </si>
  <si>
    <r>
      <t>8</t>
    </r>
    <r>
      <rPr>
        <sz val="11"/>
        <rFont val="Segoe UI"/>
        <family val="2"/>
      </rPr>
      <t> </t>
    </r>
  </si>
  <si>
    <t xml:space="preserve">Determine the Benchmark Percentage based on the year you entered in #2: d.	                                                                                                                   CY 2024 = 70%
CY 2025 = 75%
CY 2026 = 80%
</t>
  </si>
  <si>
    <r>
      <t>9</t>
    </r>
    <r>
      <rPr>
        <sz val="11"/>
        <rFont val="Segoe UI"/>
        <family val="2"/>
      </rPr>
      <t> </t>
    </r>
  </si>
  <si>
    <r>
      <rPr>
        <sz val="11"/>
        <color rgb="FF000000"/>
        <rFont val="Segoe UI"/>
        <family val="2"/>
      </rPr>
      <t xml:space="preserve">Calculate the Benchmark Required Employer Contribution using the following formula:                                                                                                    [#7] × [#8] × (1 + (80 – [#6]) / [#6])     </t>
    </r>
    <r>
      <rPr>
        <sz val="11"/>
        <color rgb="FFFF0000"/>
        <rFont val="Segoe UI"/>
        <family val="2"/>
      </rPr>
      <t>*=$1000 x 70% x (1+ (80-80)/80)</t>
    </r>
  </si>
  <si>
    <r>
      <t>10</t>
    </r>
    <r>
      <rPr>
        <sz val="11"/>
        <rFont val="Segoe UI"/>
        <family val="2"/>
      </rPr>
      <t> </t>
    </r>
  </si>
  <si>
    <r>
      <t>11</t>
    </r>
    <r>
      <rPr>
        <sz val="11"/>
        <rFont val="Segoe UI"/>
        <family val="2"/>
      </rPr>
      <t> </t>
    </r>
  </si>
  <si>
    <r>
      <t>12</t>
    </r>
    <r>
      <rPr>
        <sz val="11"/>
        <rFont val="Segoe UI"/>
        <family val="2"/>
      </rPr>
      <t> </t>
    </r>
  </si>
  <si>
    <r>
      <t>13</t>
    </r>
    <r>
      <rPr>
        <sz val="11"/>
        <rFont val="Segoe UI"/>
        <family val="2"/>
      </rPr>
      <t> </t>
    </r>
  </si>
  <si>
    <r>
      <rPr>
        <sz val="11"/>
        <color rgb="FF000000"/>
        <rFont val="Segoe UI"/>
        <family val="2"/>
      </rPr>
      <t xml:space="preserve">Calculate the </t>
    </r>
    <r>
      <rPr>
        <b/>
        <sz val="11"/>
        <color rgb="FF000000"/>
        <rFont val="Segoe UI"/>
        <family val="2"/>
      </rPr>
      <t>Required Employee Contribution to Premium</t>
    </r>
    <r>
      <rPr>
        <sz val="11"/>
        <color rgb="FF000000"/>
        <rFont val="Segoe UI"/>
        <family val="2"/>
      </rPr>
      <t xml:space="preserve"> towards the premium:                                                                                                                    •	If [#12] is TRUE, calculate [#11] - [#9] and enter the value. 
•	If [#12] is FALSE, enter $0
</t>
    </r>
  </si>
  <si>
    <r>
      <t>14</t>
    </r>
    <r>
      <rPr>
        <sz val="11"/>
        <rFont val="Segoe UI"/>
        <family val="2"/>
      </rPr>
      <t> </t>
    </r>
  </si>
  <si>
    <r>
      <rPr>
        <sz val="11"/>
        <color rgb="FF000000"/>
        <rFont val="Segoe UI"/>
        <family val="2"/>
      </rPr>
      <t xml:space="preserve">Calculate the </t>
    </r>
    <r>
      <rPr>
        <b/>
        <sz val="11"/>
        <color rgb="FF000000"/>
        <rFont val="Segoe UI"/>
        <family val="2"/>
      </rPr>
      <t>Required Employer Contribution to Premium</t>
    </r>
    <r>
      <rPr>
        <sz val="11"/>
        <color rgb="FF000000"/>
        <rFont val="Segoe UI"/>
        <family val="2"/>
      </rPr>
      <t xml:space="preserve">:                                                                                                                                                  •	If [#12] is TRUE, enter [#9]. 
•	If [#12] is FALSE, enter [#11].
</t>
    </r>
  </si>
  <si>
    <r>
      <t>15</t>
    </r>
    <r>
      <rPr>
        <sz val="11"/>
        <rFont val="Segoe UI"/>
        <family val="2"/>
      </rPr>
      <t> </t>
    </r>
  </si>
  <si>
    <r>
      <rPr>
        <sz val="11"/>
        <color rgb="FF000000"/>
        <rFont val="Segoe UI"/>
        <family val="2"/>
      </rPr>
      <t xml:space="preserve">Calculate the </t>
    </r>
    <r>
      <rPr>
        <b/>
        <sz val="11"/>
        <color rgb="FF000000"/>
        <rFont val="Segoe UI"/>
        <family val="2"/>
      </rPr>
      <t>Required Excess Stipend</t>
    </r>
    <r>
      <rPr>
        <sz val="11"/>
        <color rgb="FF000000"/>
        <rFont val="Segoe UI"/>
        <family val="2"/>
      </rPr>
      <t xml:space="preserve"> that must be provided as a stipend or deposited in a health benefit account by the employer:                              •	If [#3] is FALSE:, $0
•	If [#3] is TRUE and [#12] is TRUE: $0
•	If [#3] is TRUE and [#12] is FALSE: [#9] - [#11]
</t>
    </r>
  </si>
  <si>
    <r>
      <rPr>
        <sz val="12"/>
        <color rgb="FF000000"/>
        <rFont val="Segoe UI"/>
        <family val="2"/>
      </rPr>
      <t xml:space="preserve">Employee Picks </t>
    </r>
    <r>
      <rPr>
        <sz val="12"/>
        <color rgb="FFFF0000"/>
        <rFont val="Segoe UI"/>
        <family val="2"/>
      </rPr>
      <t>Gold</t>
    </r>
  </si>
  <si>
    <r>
      <rPr>
        <sz val="12"/>
        <color rgb="FF000000"/>
        <rFont val="Segoe UI"/>
        <family val="2"/>
      </rPr>
      <t xml:space="preserve">Employee Picks </t>
    </r>
    <r>
      <rPr>
        <sz val="12"/>
        <color rgb="FFFF0000"/>
        <rFont val="Segoe UI"/>
        <family val="2"/>
      </rPr>
      <t>Platinum</t>
    </r>
  </si>
  <si>
    <t xml:space="preserve">Gold </t>
  </si>
  <si>
    <t>Platinum</t>
  </si>
  <si>
    <t>Payments Required for January 1, 2025 through December 31, 2025 </t>
  </si>
  <si>
    <t>Excess Stipend Does Apply - Excess stipends or deposits into a health benefit accounts will be required after December 31, 2024, for Health Benefit Years beginning on or after July 1, 2024. </t>
  </si>
  <si>
    <r>
      <rPr>
        <b/>
        <sz val="12"/>
        <color rgb="FF000000"/>
        <rFont val="Segoe UI"/>
        <family val="2"/>
      </rPr>
      <t>Benchmark Contribution for CY 2025 months</t>
    </r>
    <r>
      <rPr>
        <sz val="12"/>
        <color rgb="FF000000"/>
        <rFont val="Segoe UI"/>
        <family val="2"/>
      </rPr>
      <t>  75</t>
    </r>
    <r>
      <rPr>
        <b/>
        <sz val="12"/>
        <color rgb="FF000000"/>
        <rFont val="Segoe UI"/>
        <family val="2"/>
      </rPr>
      <t>% of Benchamrk Plan</t>
    </r>
  </si>
  <si>
    <r>
      <rPr>
        <sz val="11"/>
        <color rgb="FF000000"/>
        <rFont val="Segoe UI"/>
        <family val="2"/>
      </rPr>
      <t xml:space="preserve">Calculate the Benchmark Required Employer Contribution using the following formula:                                                                                                    [#7] × [#8] × (1 + (80 – [#6]) / [#6])     </t>
    </r>
    <r>
      <rPr>
        <sz val="11"/>
        <color rgb="FFFF0000"/>
        <rFont val="Segoe UI"/>
        <family val="2"/>
      </rPr>
      <t>*=$1000 x 75% x (1+ (80-80)/80)</t>
    </r>
  </si>
  <si>
    <t>Health Benefit Period  4/1/2023 -3/31/2024</t>
  </si>
  <si>
    <t>Health Benefit Period  4/1/2024-3/31/2025</t>
  </si>
  <si>
    <t>Health Benefit Period  4/1/2025-3/31/2026</t>
  </si>
  <si>
    <t>TRUE</t>
  </si>
  <si>
    <t>80</t>
  </si>
  <si>
    <t>Health Benefit Years (HBY) Beginning April 1</t>
  </si>
  <si>
    <t>Payments Required for January 1, 2024 through March 31, 2024</t>
  </si>
  <si>
    <r>
      <t>Benchmark Contribution for CY 2024 months</t>
    </r>
    <r>
      <rPr>
        <sz val="12"/>
        <rFont val="Segoe UI"/>
        <family val="2"/>
      </rPr>
      <t>  </t>
    </r>
    <r>
      <rPr>
        <b/>
        <sz val="12"/>
        <rFont val="Segoe UI"/>
        <family val="2"/>
      </rPr>
      <t>70% of Benchamrk Plan</t>
    </r>
  </si>
  <si>
    <t>April</t>
  </si>
  <si>
    <t>Payments Required for April 1, 2024 through December 31, 2024</t>
  </si>
  <si>
    <t>Payments Required for January 1, 2025 through March 31, 2025 </t>
  </si>
  <si>
    <r>
      <rPr>
        <b/>
        <sz val="12"/>
        <color rgb="FF000000"/>
        <rFont val="Segoe UI"/>
        <family val="2"/>
      </rPr>
      <t>Benchmark Contribution for CY 2024 months</t>
    </r>
    <r>
      <rPr>
        <sz val="12"/>
        <color rgb="FF000000"/>
        <rFont val="Segoe UI"/>
        <family val="2"/>
      </rPr>
      <t xml:space="preserve">  </t>
    </r>
    <r>
      <rPr>
        <b/>
        <sz val="12"/>
        <color rgb="FF000000"/>
        <rFont val="Segoe UI"/>
        <family val="2"/>
      </rPr>
      <t>70% of Benchamrk Plan</t>
    </r>
  </si>
  <si>
    <t>Payments Required for April 1, 2025 through December 31, 2025 </t>
  </si>
  <si>
    <t xml:space="preserve">April </t>
  </si>
  <si>
    <t>Health Benefit Period  7/1/2023 -6/30/2024</t>
  </si>
  <si>
    <t>Health Benefit Period  7/1/2024-6/30/2025</t>
  </si>
  <si>
    <t>Health Benefit Period  7/1/2025-6/30/2026</t>
  </si>
  <si>
    <t>Example Health Benefit Years (HBY) Beginning July 1</t>
  </si>
  <si>
    <t>Payments Required for January 1, 2024 through June 30, 2024</t>
  </si>
  <si>
    <r>
      <t xml:space="preserve">Required Excess Stipend </t>
    </r>
    <r>
      <rPr>
        <b/>
        <vertAlign val="superscript"/>
        <sz val="12"/>
        <rFont val="Segoe UI"/>
        <family val="2"/>
      </rPr>
      <t>1/</t>
    </r>
    <r>
      <rPr>
        <sz val="12"/>
        <rFont val="Segoe UI"/>
        <family val="2"/>
      </rPr>
      <t>  </t>
    </r>
  </si>
  <si>
    <t>$0 *  </t>
  </si>
  <si>
    <t xml:space="preserve">July </t>
  </si>
  <si>
    <t>Payments Required for July 1, 2024 through December 31, 2024</t>
  </si>
  <si>
    <t>Payments Required for January 1, 2025 through June 30, 2025</t>
  </si>
  <si>
    <t>Payments Required for July 1, 2025 through December 31, 2025</t>
  </si>
  <si>
    <r>
      <rPr>
        <b/>
        <sz val="12"/>
        <color rgb="FF000000"/>
        <rFont val="Segoe UI"/>
        <family val="2"/>
      </rPr>
      <t>Benchmark Contribution for CY 2025 months</t>
    </r>
    <r>
      <rPr>
        <sz val="12"/>
        <color rgb="FF000000"/>
        <rFont val="Segoe UI"/>
        <family val="2"/>
      </rPr>
      <t> </t>
    </r>
    <r>
      <rPr>
        <b/>
        <sz val="12"/>
        <color rgb="FF000000"/>
        <rFont val="Segoe UI"/>
        <family val="2"/>
      </rPr>
      <t> 75% of Benchamrk Plan</t>
    </r>
  </si>
  <si>
    <t>Worksheet to Determine Required Employer and Employee Contributions </t>
  </si>
  <si>
    <t>Press TAB to move to input areas. Press UP, DOWN, LEFT, or RIGHT ARROW in column A to read through the document</t>
  </si>
  <si>
    <t>Intentionally Blank</t>
  </si>
  <si>
    <t>N/A</t>
  </si>
  <si>
    <r>
      <t>Worksheet to Determine Required Employer and Employee Contributions</t>
    </r>
    <r>
      <rPr>
        <sz val="12"/>
        <rFont val="Segoe UI"/>
        <family val="2"/>
      </rPr>
      <t> </t>
    </r>
  </si>
  <si>
    <r>
      <t xml:space="preserve">The chart below can be used to calculate the </t>
    </r>
    <r>
      <rPr>
        <b/>
        <sz val="11"/>
        <rFont val="Segoe UI"/>
        <family val="2"/>
      </rPr>
      <t>Required Employer Contribution to Premium</t>
    </r>
    <r>
      <rPr>
        <sz val="11"/>
        <rFont val="Segoe UI"/>
        <family val="2"/>
      </rPr>
      <t>,</t>
    </r>
    <r>
      <rPr>
        <b/>
        <sz val="11"/>
        <rFont val="Segoe UI"/>
        <family val="2"/>
      </rPr>
      <t xml:space="preserve"> Maximum Employee Contribution to Premium</t>
    </r>
    <r>
      <rPr>
        <sz val="11"/>
        <rFont val="Segoe UI"/>
        <family val="2"/>
      </rPr>
      <t>, and</t>
    </r>
    <r>
      <rPr>
        <b/>
        <sz val="11"/>
        <rFont val="Segoe UI"/>
        <family val="2"/>
      </rPr>
      <t xml:space="preserve"> </t>
    </r>
    <r>
      <rPr>
        <sz val="11"/>
        <rFont val="Segoe UI"/>
        <family val="2"/>
      </rPr>
      <t xml:space="preserve">the </t>
    </r>
    <r>
      <rPr>
        <b/>
        <sz val="11"/>
        <rFont val="Segoe UI"/>
        <family val="2"/>
      </rPr>
      <t>Required Excess Stipend</t>
    </r>
    <r>
      <rPr>
        <sz val="11"/>
        <rFont val="Segoe UI"/>
        <family val="2"/>
      </rPr>
      <t xml:space="preserve"> for full-time applicable workers enrolled in an employer-sponsored health benefit for each month that the facility participates in the WSP. </t>
    </r>
  </si>
  <si>
    <r>
      <t>Gross Monthly Premium </t>
    </r>
    <r>
      <rPr>
        <sz val="12"/>
        <rFont val="Segoe UI"/>
        <family val="2"/>
      </rPr>
      <t>  HBY 1</t>
    </r>
  </si>
  <si>
    <r>
      <t>Gross Monthly Premium </t>
    </r>
    <r>
      <rPr>
        <sz val="12"/>
        <rFont val="Segoe UI"/>
        <family val="2"/>
      </rPr>
      <t>  HBY 2*</t>
    </r>
  </si>
  <si>
    <r>
      <t xml:space="preserve">Calculate the </t>
    </r>
    <r>
      <rPr>
        <b/>
        <sz val="12"/>
        <rFont val="Segoe UI"/>
        <family val="2"/>
      </rPr>
      <t>Maximum Employee Contribution to Premium</t>
    </r>
    <r>
      <rPr>
        <sz val="12"/>
        <rFont val="Segoe UI"/>
        <family val="2"/>
      </rPr>
      <t xml:space="preserve"> towards the premium:                                                                                                                    •	If [#12] is TRUE, calculate [#11] - [#9] and enter the value. 
•	If [#12] is FALSE, enter $0
</t>
    </r>
  </si>
  <si>
    <r>
      <t xml:space="preserve">Calculate the </t>
    </r>
    <r>
      <rPr>
        <b/>
        <sz val="12"/>
        <rFont val="Segoe UI"/>
        <family val="2"/>
      </rPr>
      <t>Required Employer Contribution to Premium</t>
    </r>
    <r>
      <rPr>
        <sz val="12"/>
        <rFont val="Segoe UI"/>
        <family val="2"/>
      </rPr>
      <t xml:space="preserve">:                                                                                                                                               
•If [#12] is TRUE, enter [#9]. 
•If [#12] is FALSE, enter [#11].
</t>
    </r>
  </si>
  <si>
    <r>
      <t xml:space="preserve">Calculate the </t>
    </r>
    <r>
      <rPr>
        <b/>
        <sz val="12"/>
        <rFont val="Segoe UI"/>
        <family val="2"/>
      </rPr>
      <t>Required Excess Stipend</t>
    </r>
    <r>
      <rPr>
        <sz val="12"/>
        <rFont val="Segoe UI"/>
        <family val="2"/>
      </rPr>
      <t xml:space="preserve"> that must be provided as a stipend or deposited in a health benefit account by the employer:                              •	If [#3] is FALSE:, $0
•	If [#3] is TRUE and [#12] is TRUE: $0
•	If [#3] is TRUE and [#12] is FALSE: [#9] - [#11]
</t>
    </r>
  </si>
  <si>
    <r>
      <t>Gross Monthly Premium </t>
    </r>
    <r>
      <rPr>
        <sz val="12"/>
        <rFont val="Segoe UI"/>
        <family val="2"/>
      </rPr>
      <t>  HBY 3*</t>
    </r>
  </si>
  <si>
    <r>
      <t xml:space="preserve">Calculate the </t>
    </r>
    <r>
      <rPr>
        <b/>
        <sz val="12"/>
        <rFont val="Segoe UI"/>
        <family val="2"/>
      </rPr>
      <t>Required Excess Stipend</t>
    </r>
    <r>
      <rPr>
        <sz val="12"/>
        <rFont val="Segoe UI"/>
        <family val="2"/>
      </rPr>
      <t xml:space="preserve"> that must be provided as a stipend or deposited in a health benefit account by the employer:                              
•	If [#3] is FALSE:, $0
•	If [#3] is TRUE and [#12] is TRUE: $0
•	If [#3] is TRUE and [#12] is FALSE: [#9] - [#11]
</t>
    </r>
  </si>
  <si>
    <r>
      <t xml:space="preserve">The chart below can be used to calculate the </t>
    </r>
    <r>
      <rPr>
        <b/>
        <sz val="11"/>
        <color rgb="FF000000"/>
        <rFont val="Segoe UI"/>
        <family val="2"/>
      </rPr>
      <t>Required Employer Contribution to Premium</t>
    </r>
    <r>
      <rPr>
        <sz val="11"/>
        <color rgb="FF000000"/>
        <rFont val="Segoe UI"/>
        <family val="2"/>
      </rPr>
      <t>,</t>
    </r>
    <r>
      <rPr>
        <b/>
        <sz val="11"/>
        <color rgb="FF000000"/>
        <rFont val="Segoe UI"/>
        <family val="2"/>
      </rPr>
      <t xml:space="preserve"> Required Employee Contribution to Premium</t>
    </r>
    <r>
      <rPr>
        <sz val="11"/>
        <color rgb="FF000000"/>
        <rFont val="Segoe UI"/>
        <family val="2"/>
      </rPr>
      <t>, and</t>
    </r>
    <r>
      <rPr>
        <b/>
        <sz val="11"/>
        <color rgb="FF000000"/>
        <rFont val="Segoe UI"/>
        <family val="2"/>
      </rPr>
      <t xml:space="preserve"> </t>
    </r>
    <r>
      <rPr>
        <sz val="11"/>
        <color rgb="FF000000"/>
        <rFont val="Segoe UI"/>
        <family val="2"/>
      </rPr>
      <t xml:space="preserve">the </t>
    </r>
    <r>
      <rPr>
        <b/>
        <sz val="11"/>
        <color rgb="FF000000"/>
        <rFont val="Segoe UI"/>
        <family val="2"/>
      </rPr>
      <t>Required Excess Stipend</t>
    </r>
    <r>
      <rPr>
        <sz val="11"/>
        <color rgb="FF000000"/>
        <rFont val="Segoe UI"/>
        <family val="2"/>
      </rPr>
      <t xml:space="preserve"> for full-time applicable workers enrolled in an employer-sponsored health benefit for each month that the facility participates in the WSP. </t>
    </r>
  </si>
  <si>
    <r>
      <t>Gross Monthly Premium </t>
    </r>
    <r>
      <rPr>
        <sz val="12"/>
        <color rgb="FF000000"/>
        <rFont val="Segoe UI"/>
        <family val="2"/>
      </rPr>
      <t>  HBY 1</t>
    </r>
  </si>
  <si>
    <r>
      <t>Gross Monthly Premium </t>
    </r>
    <r>
      <rPr>
        <sz val="12"/>
        <color rgb="FF000000"/>
        <rFont val="Segoe UI"/>
        <family val="2"/>
      </rPr>
      <t>  HBY 2</t>
    </r>
  </si>
  <si>
    <r>
      <t>Gross Monthly Premium   </t>
    </r>
    <r>
      <rPr>
        <sz val="12"/>
        <color rgb="FF000000"/>
        <rFont val="Segoe UI"/>
        <family val="2"/>
      </rPr>
      <t>HBY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</si>
</sst>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409]mmm\-yy;@"/>
    <numFmt numFmtId="165" formatCode="m/d/yyyy;@"/>
    <numFmt numFmtId="166" formatCode="&quot;$&quot;#,##0"/>
    <numFmt numFmtId="167" formatCode="&quot;$&quot;#,##0.00"/>
  </numFmts>
  <fonts count="24" x14ac:knownFonts="1">
    <font>
      <sz val="11"/>
      <color theme="1"/>
      <name val="Aptos Narrow"/>
      <family val="2"/>
      <scheme val="minor"/>
    </font>
    <font>
      <sz val="12"/>
      <color theme="1"/>
      <name val="Segoe UI"/>
      <family val="2"/>
    </font>
    <font>
      <b/>
      <sz val="12"/>
      <name val="Segoe UI"/>
      <family val="2"/>
    </font>
    <font>
      <sz val="12"/>
      <name val="Segoe UI"/>
      <family val="2"/>
    </font>
    <font>
      <b/>
      <vertAlign val="superscript"/>
      <sz val="12"/>
      <name val="Segoe UI"/>
      <family val="2"/>
    </font>
    <font>
      <b/>
      <u/>
      <sz val="12"/>
      <color theme="1"/>
      <name val="Segoe UI"/>
      <family val="2"/>
    </font>
    <font>
      <u/>
      <sz val="12"/>
      <color theme="1"/>
      <name val="Segoe UI"/>
      <family val="2"/>
    </font>
    <font>
      <sz val="11"/>
      <name val="Segoe UI"/>
      <family val="2"/>
    </font>
    <font>
      <b/>
      <sz val="11"/>
      <name val="Segoe UI"/>
      <family val="2"/>
    </font>
    <font>
      <sz val="11"/>
      <name val="Calibri"/>
      <family val="2"/>
      <charset val="1"/>
    </font>
    <font>
      <sz val="11"/>
      <color rgb="FFFF0000"/>
      <name val="Segoe UI"/>
      <family val="2"/>
    </font>
    <font>
      <sz val="12"/>
      <color rgb="FF000000"/>
      <name val="Segoe UI"/>
      <family val="2"/>
    </font>
    <font>
      <sz val="12"/>
      <color rgb="FFFF0000"/>
      <name val="Segoe UI"/>
      <family val="2"/>
    </font>
    <font>
      <sz val="11"/>
      <color rgb="FF000000"/>
      <name val="Segoe UI"/>
      <family val="2"/>
    </font>
    <font>
      <b/>
      <sz val="11"/>
      <color rgb="FF000000"/>
      <name val="Segoe UI"/>
      <family val="2"/>
    </font>
    <font>
      <b/>
      <sz val="12"/>
      <color rgb="FF000000"/>
      <name val="Segoe UI"/>
      <family val="2"/>
    </font>
    <font>
      <b/>
      <sz val="12"/>
      <color theme="1"/>
      <name val="Segoe UI"/>
      <family val="2"/>
    </font>
    <font>
      <sz val="11"/>
      <color rgb="FF000000"/>
      <name val="Aptos Narrow"/>
      <family val="2"/>
      <scheme val="minor"/>
    </font>
    <font>
      <sz val="12"/>
      <color rgb="FF000000"/>
      <name val="Segoe UI"/>
    </font>
    <font>
      <b/>
      <sz val="12"/>
      <color rgb="FF000000"/>
      <name val="Segoe UI"/>
    </font>
    <font>
      <sz val="12"/>
      <color theme="0"/>
      <name val="Segoe UI"/>
      <family val="2"/>
    </font>
    <font>
      <sz val="12"/>
      <name val="Aptos Narrow"/>
      <family val="2"/>
      <scheme val="minor"/>
    </font>
    <font>
      <sz val="11"/>
      <name val="Aptos Narrow"/>
      <family val="2"/>
      <scheme val="minor"/>
    </font>
    <font>
      <sz val="11"/>
      <color theme="1"/>
      <name val="Segoe UI"/>
      <family val="2"/>
    </font>
  </fonts>
  <fills count="3">
    <fill>
      <patternFill patternType="none"/>
    </fill>
    <fill>
      <patternFill patternType="gray125"/>
    </fill>
    <fill>
      <patternFill patternType="solid">
        <fgColor rgb="FFFFFF00"/>
        <bgColor indexed="64"/>
      </patternFill>
    </fill>
  </fills>
  <borders count="6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indexed="64"/>
      </right>
      <top style="thin">
        <color rgb="FF000000"/>
      </top>
      <bottom style="medium">
        <color rgb="FF000000"/>
      </bottom>
      <diagonal/>
    </border>
    <border>
      <left style="thin">
        <color indexed="64"/>
      </left>
      <right style="thin">
        <color indexed="64"/>
      </right>
      <top style="thin">
        <color rgb="FF000000"/>
      </top>
      <bottom style="medium">
        <color rgb="FF000000"/>
      </bottom>
      <diagonal/>
    </border>
    <border>
      <left style="thin">
        <color indexed="64"/>
      </left>
      <right style="medium">
        <color indexed="64"/>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rgb="FF000000"/>
      </top>
      <bottom style="medium">
        <color rgb="FF000000"/>
      </bottom>
      <diagonal/>
    </border>
    <border>
      <left style="thin">
        <color indexed="64"/>
      </left>
      <right style="medium">
        <color rgb="FF000000"/>
      </right>
      <top style="thin">
        <color rgb="FF000000"/>
      </top>
      <bottom style="medium">
        <color rgb="FF000000"/>
      </bottom>
      <diagonal/>
    </border>
    <border>
      <left style="thin">
        <color indexed="64"/>
      </left>
      <right/>
      <top style="thin">
        <color indexed="64"/>
      </top>
      <bottom/>
      <diagonal/>
    </border>
    <border>
      <left style="thin">
        <color indexed="64"/>
      </left>
      <right/>
      <top style="thin">
        <color rgb="FF000000"/>
      </top>
      <bottom style="medium">
        <color rgb="FF000000"/>
      </bottom>
      <diagonal/>
    </border>
    <border>
      <left style="thin">
        <color indexed="64"/>
      </left>
      <right/>
      <top/>
      <bottom style="thin">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s>
  <cellStyleXfs count="1">
    <xf numFmtId="0" fontId="0" fillId="0" borderId="0"/>
  </cellStyleXfs>
  <cellXfs count="266">
    <xf numFmtId="0" fontId="0" fillId="0" borderId="0" xfId="0"/>
    <xf numFmtId="0" fontId="0" fillId="0" borderId="0" xfId="0" applyFont="1"/>
    <xf numFmtId="0" fontId="1" fillId="0" borderId="0" xfId="0" applyFont="1"/>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vertical="top" wrapText="1"/>
    </xf>
    <xf numFmtId="6" fontId="3" fillId="0" borderId="5" xfId="0" applyNumberFormat="1" applyFont="1" applyBorder="1" applyAlignment="1">
      <alignment horizontal="left" vertical="center" wrapText="1"/>
    </xf>
    <xf numFmtId="0" fontId="5" fillId="0" borderId="0" xfId="0" applyFont="1"/>
    <xf numFmtId="0" fontId="6" fillId="0" borderId="0" xfId="0" applyFont="1"/>
    <xf numFmtId="6" fontId="3" fillId="0" borderId="0" xfId="0" applyNumberFormat="1" applyFont="1" applyAlignment="1">
      <alignment horizontal="left" vertical="center" wrapText="1"/>
    </xf>
    <xf numFmtId="6" fontId="3" fillId="0" borderId="7" xfId="0" applyNumberFormat="1" applyFont="1" applyBorder="1" applyAlignment="1">
      <alignment horizontal="left" vertical="center" wrapText="1"/>
    </xf>
    <xf numFmtId="0" fontId="0" fillId="0" borderId="0" xfId="0" applyAlignment="1">
      <alignment wrapText="1"/>
    </xf>
    <xf numFmtId="0" fontId="8" fillId="0" borderId="10" xfId="0" applyFont="1" applyBorder="1" applyAlignment="1">
      <alignment wrapText="1"/>
    </xf>
    <xf numFmtId="0" fontId="8" fillId="0" borderId="11" xfId="0" applyFont="1" applyBorder="1" applyAlignment="1">
      <alignment wrapText="1"/>
    </xf>
    <xf numFmtId="0" fontId="8" fillId="0" borderId="10" xfId="0" applyFont="1" applyBorder="1" applyAlignment="1">
      <alignment vertical="top" wrapText="1"/>
    </xf>
    <xf numFmtId="0" fontId="10" fillId="0" borderId="11" xfId="0" applyFont="1" applyBorder="1" applyAlignment="1">
      <alignment horizontal="left" vertical="top" wrapText="1"/>
    </xf>
    <xf numFmtId="6" fontId="10" fillId="0" borderId="11" xfId="0" applyNumberFormat="1" applyFont="1" applyBorder="1" applyAlignment="1">
      <alignment horizontal="left" vertical="top" wrapText="1"/>
    </xf>
    <xf numFmtId="9" fontId="10" fillId="0" borderId="11" xfId="0" applyNumberFormat="1" applyFont="1" applyBorder="1" applyAlignment="1">
      <alignment horizontal="left" vertical="top" wrapText="1"/>
    </xf>
    <xf numFmtId="0" fontId="15" fillId="0" borderId="2" xfId="0" applyFont="1" applyBorder="1" applyAlignment="1">
      <alignment horizontal="left" vertical="center" wrapText="1"/>
    </xf>
    <xf numFmtId="6" fontId="0" fillId="0" borderId="0" xfId="0" applyNumberFormat="1"/>
    <xf numFmtId="49" fontId="10" fillId="0" borderId="11" xfId="0" applyNumberFormat="1" applyFont="1" applyBorder="1" applyAlignment="1">
      <alignment horizontal="left" vertical="top" wrapText="1"/>
    </xf>
    <xf numFmtId="0" fontId="10" fillId="2" borderId="11" xfId="0" applyFont="1" applyFill="1" applyBorder="1" applyAlignment="1">
      <alignment horizontal="left" vertical="top" wrapText="1"/>
    </xf>
    <xf numFmtId="0" fontId="3" fillId="0" borderId="0" xfId="0" applyFont="1" applyAlignment="1">
      <alignment vertical="center" wrapText="1"/>
    </xf>
    <xf numFmtId="0" fontId="17" fillId="0" borderId="0" xfId="0" applyFont="1"/>
    <xf numFmtId="0" fontId="3" fillId="0" borderId="0" xfId="0" applyFont="1" applyAlignment="1">
      <alignment vertical="center"/>
    </xf>
    <xf numFmtId="0" fontId="3" fillId="0" borderId="0" xfId="0" applyFont="1" applyAlignment="1">
      <alignment horizontal="left" vertical="center" wrapText="1"/>
    </xf>
    <xf numFmtId="0" fontId="11" fillId="0" borderId="0" xfId="0" applyFont="1" applyAlignment="1">
      <alignment horizontal="left"/>
    </xf>
    <xf numFmtId="0" fontId="0" fillId="0" borderId="0" xfId="0" applyAlignment="1"/>
    <xf numFmtId="0" fontId="11" fillId="0" borderId="0" xfId="0" applyFont="1" applyAlignment="1">
      <alignment horizontal="left" vertical="center" wrapText="1"/>
    </xf>
    <xf numFmtId="0" fontId="3" fillId="0" borderId="0" xfId="0" applyFont="1"/>
    <xf numFmtId="0" fontId="21" fillId="0" borderId="0" xfId="0" applyFont="1"/>
    <xf numFmtId="0" fontId="22" fillId="0" borderId="0" xfId="0" applyFont="1"/>
    <xf numFmtId="167" fontId="3" fillId="0" borderId="0" xfId="0" applyNumberFormat="1" applyFont="1" applyAlignment="1">
      <alignment horizontal="left" vertical="center" wrapText="1"/>
    </xf>
    <xf numFmtId="0" fontId="22" fillId="0" borderId="0" xfId="0" applyFont="1" applyFill="1"/>
    <xf numFmtId="0" fontId="3" fillId="0" borderId="0" xfId="0" applyFont="1" applyFill="1" applyAlignment="1">
      <alignment horizontal="left" vertical="center" wrapText="1"/>
    </xf>
    <xf numFmtId="0" fontId="3" fillId="0" borderId="0" xfId="0" applyFont="1" applyFill="1"/>
    <xf numFmtId="0" fontId="21" fillId="0" borderId="0" xfId="0" applyFont="1" applyFill="1"/>
    <xf numFmtId="0" fontId="3" fillId="0" borderId="0" xfId="0" applyFont="1" applyFill="1" applyAlignment="1">
      <alignment vertical="center"/>
    </xf>
    <xf numFmtId="0" fontId="3" fillId="0" borderId="42" xfId="0" applyFont="1" applyFill="1" applyBorder="1" applyAlignment="1">
      <alignment horizontal="left" vertical="center"/>
    </xf>
    <xf numFmtId="0" fontId="2" fillId="0" borderId="10"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43"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166" fontId="3" fillId="0" borderId="12" xfId="0" applyNumberFormat="1" applyFont="1" applyFill="1" applyBorder="1" applyAlignment="1" applyProtection="1">
      <alignment horizontal="left" vertical="center" wrapText="1"/>
      <protection locked="0"/>
    </xf>
    <xf numFmtId="166" fontId="3" fillId="0" borderId="12" xfId="0" applyNumberFormat="1" applyFont="1" applyFill="1" applyBorder="1" applyAlignment="1" applyProtection="1">
      <alignment horizontal="left" vertical="center"/>
      <protection locked="0"/>
    </xf>
    <xf numFmtId="167" fontId="3" fillId="0" borderId="12" xfId="0" applyNumberFormat="1" applyFont="1" applyFill="1" applyBorder="1" applyAlignment="1" applyProtection="1">
      <alignment horizontal="left" vertical="center"/>
      <protection locked="0"/>
    </xf>
    <xf numFmtId="0" fontId="20"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3" fillId="0" borderId="42" xfId="0" applyFont="1" applyFill="1" applyBorder="1" applyAlignment="1" applyProtection="1">
      <alignment horizontal="left" vertical="center"/>
      <protection locked="0"/>
    </xf>
    <xf numFmtId="0" fontId="2" fillId="0" borderId="13" xfId="0" applyFont="1" applyFill="1" applyBorder="1" applyAlignment="1" applyProtection="1">
      <alignment wrapText="1"/>
      <protection locked="0"/>
    </xf>
    <xf numFmtId="0" fontId="2" fillId="0" borderId="18"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164" fontId="2" fillId="0" borderId="13" xfId="0" applyNumberFormat="1" applyFont="1" applyFill="1" applyBorder="1" applyAlignment="1" applyProtection="1">
      <alignment horizontal="center" wrapText="1"/>
      <protection locked="0"/>
    </xf>
    <xf numFmtId="164" fontId="2" fillId="0" borderId="14" xfId="0" applyNumberFormat="1" applyFont="1" applyFill="1" applyBorder="1" applyAlignment="1" applyProtection="1">
      <alignment horizontal="center" wrapText="1"/>
      <protection locked="0"/>
    </xf>
    <xf numFmtId="164" fontId="2" fillId="0" borderId="15" xfId="0" applyNumberFormat="1" applyFont="1" applyFill="1" applyBorder="1" applyAlignment="1" applyProtection="1">
      <alignment horizontal="center" wrapText="1"/>
      <protection locked="0"/>
    </xf>
    <xf numFmtId="0" fontId="2" fillId="0" borderId="23" xfId="0" applyFont="1" applyFill="1" applyBorder="1" applyAlignment="1" applyProtection="1">
      <alignment vertical="top" wrapText="1"/>
      <protection locked="0"/>
    </xf>
    <xf numFmtId="165" fontId="3" fillId="0" borderId="16" xfId="0" applyNumberFormat="1" applyFont="1" applyFill="1" applyBorder="1" applyAlignment="1" applyProtection="1">
      <alignment horizontal="left" vertical="top" wrapText="1"/>
      <protection locked="0"/>
    </xf>
    <xf numFmtId="165" fontId="3" fillId="0" borderId="12" xfId="0" applyNumberFormat="1" applyFont="1" applyFill="1" applyBorder="1" applyAlignment="1" applyProtection="1">
      <alignment horizontal="left" vertical="top" wrapText="1"/>
      <protection locked="0"/>
    </xf>
    <xf numFmtId="165" fontId="3" fillId="0" borderId="17" xfId="0" applyNumberFormat="1" applyFont="1" applyFill="1" applyBorder="1" applyAlignment="1" applyProtection="1">
      <alignment horizontal="left" vertical="top" wrapText="1"/>
      <protection locked="0"/>
    </xf>
    <xf numFmtId="49" fontId="3" fillId="0" borderId="16" xfId="0" applyNumberFormat="1" applyFont="1" applyFill="1" applyBorder="1" applyAlignment="1" applyProtection="1">
      <alignment horizontal="left" vertical="top" wrapText="1"/>
      <protection locked="0"/>
    </xf>
    <xf numFmtId="49" fontId="3" fillId="0" borderId="12" xfId="0" applyNumberFormat="1" applyFont="1" applyFill="1" applyBorder="1" applyAlignment="1" applyProtection="1">
      <alignment horizontal="left" vertical="top" wrapText="1"/>
      <protection locked="0"/>
    </xf>
    <xf numFmtId="49" fontId="3" fillId="0" borderId="17" xfId="0" applyNumberFormat="1" applyFont="1" applyFill="1" applyBorder="1" applyAlignment="1" applyProtection="1">
      <alignment horizontal="left" vertical="top" wrapText="1"/>
      <protection locked="0"/>
    </xf>
    <xf numFmtId="166" fontId="3" fillId="0" borderId="16" xfId="0" applyNumberFormat="1" applyFont="1" applyFill="1" applyBorder="1" applyAlignment="1" applyProtection="1">
      <alignment horizontal="left" vertical="top" wrapText="1"/>
      <protection locked="0"/>
    </xf>
    <xf numFmtId="166" fontId="3" fillId="0" borderId="12" xfId="0" applyNumberFormat="1" applyFont="1" applyFill="1" applyBorder="1" applyAlignment="1" applyProtection="1">
      <alignment horizontal="left" vertical="top" wrapText="1"/>
      <protection locked="0"/>
    </xf>
    <xf numFmtId="166" fontId="3" fillId="0" borderId="17" xfId="0" applyNumberFormat="1" applyFont="1" applyFill="1" applyBorder="1" applyAlignment="1" applyProtection="1">
      <alignment horizontal="left" vertical="top" wrapText="1"/>
      <protection locked="0"/>
    </xf>
    <xf numFmtId="167" fontId="3" fillId="0" borderId="12" xfId="0" applyNumberFormat="1" applyFont="1" applyFill="1" applyBorder="1" applyAlignment="1" applyProtection="1">
      <alignment horizontal="left" vertical="top" wrapText="1"/>
      <protection locked="0"/>
    </xf>
    <xf numFmtId="167" fontId="3" fillId="0" borderId="17" xfId="0" applyNumberFormat="1" applyFont="1" applyFill="1" applyBorder="1" applyAlignment="1" applyProtection="1">
      <alignment horizontal="left" vertical="top" wrapText="1"/>
      <protection locked="0"/>
    </xf>
    <xf numFmtId="9" fontId="3" fillId="0" borderId="16" xfId="0" applyNumberFormat="1" applyFont="1" applyFill="1" applyBorder="1" applyAlignment="1" applyProtection="1">
      <alignment horizontal="left" vertical="top" wrapText="1"/>
      <protection locked="0"/>
    </xf>
    <xf numFmtId="9" fontId="3" fillId="0" borderId="12" xfId="0" applyNumberFormat="1" applyFont="1" applyFill="1" applyBorder="1" applyAlignment="1" applyProtection="1">
      <alignment horizontal="left" vertical="top" wrapText="1"/>
      <protection locked="0"/>
    </xf>
    <xf numFmtId="9" fontId="3" fillId="0" borderId="17" xfId="0" applyNumberFormat="1" applyFont="1" applyFill="1" applyBorder="1" applyAlignment="1" applyProtection="1">
      <alignment horizontal="left" vertical="top" wrapText="1"/>
      <protection locked="0"/>
    </xf>
    <xf numFmtId="167" fontId="3" fillId="0" borderId="16" xfId="0" applyNumberFormat="1" applyFont="1" applyFill="1" applyBorder="1" applyAlignment="1" applyProtection="1">
      <alignment horizontal="left" vertical="top" wrapText="1"/>
      <protection locked="0"/>
    </xf>
    <xf numFmtId="166" fontId="3" fillId="0" borderId="38" xfId="0" applyNumberFormat="1" applyFont="1" applyFill="1" applyBorder="1" applyAlignment="1" applyProtection="1">
      <alignment horizontal="left" vertical="top" wrapText="1"/>
      <protection locked="0"/>
    </xf>
    <xf numFmtId="166" fontId="3" fillId="0" borderId="39" xfId="0" applyNumberFormat="1" applyFont="1" applyFill="1" applyBorder="1" applyAlignment="1" applyProtection="1">
      <alignment horizontal="left" vertical="top" wrapText="1"/>
      <protection locked="0"/>
    </xf>
    <xf numFmtId="166" fontId="3" fillId="0" borderId="40" xfId="0" applyNumberFormat="1" applyFont="1" applyFill="1" applyBorder="1" applyAlignment="1" applyProtection="1">
      <alignment horizontal="left" vertical="top" wrapText="1"/>
      <protection locked="0"/>
    </xf>
    <xf numFmtId="167" fontId="3" fillId="0" borderId="38" xfId="0" applyNumberFormat="1" applyFont="1" applyFill="1" applyBorder="1" applyAlignment="1" applyProtection="1">
      <alignment horizontal="left" vertical="top" wrapText="1"/>
      <protection locked="0"/>
    </xf>
    <xf numFmtId="167" fontId="3" fillId="0" borderId="39" xfId="0" applyNumberFormat="1" applyFont="1" applyFill="1" applyBorder="1" applyAlignment="1" applyProtection="1">
      <alignment horizontal="left" vertical="top" wrapText="1"/>
      <protection locked="0"/>
    </xf>
    <xf numFmtId="167" fontId="3" fillId="0" borderId="40" xfId="0" applyNumberFormat="1" applyFont="1" applyFill="1" applyBorder="1" applyAlignment="1" applyProtection="1">
      <alignment horizontal="left" vertical="top" wrapText="1"/>
      <protection locked="0"/>
    </xf>
    <xf numFmtId="0" fontId="2" fillId="0" borderId="26" xfId="0" applyFont="1" applyFill="1" applyBorder="1" applyAlignment="1" applyProtection="1">
      <alignment vertical="top" wrapText="1"/>
      <protection locked="0"/>
    </xf>
    <xf numFmtId="166" fontId="3" fillId="0" borderId="33" xfId="0" applyNumberFormat="1" applyFont="1" applyFill="1" applyBorder="1" applyAlignment="1" applyProtection="1">
      <alignment horizontal="left" vertical="top" wrapText="1"/>
      <protection locked="0"/>
    </xf>
    <xf numFmtId="166" fontId="3" fillId="0" borderId="34" xfId="0" applyNumberFormat="1" applyFont="1" applyFill="1" applyBorder="1" applyAlignment="1" applyProtection="1">
      <alignment horizontal="left" vertical="top" wrapText="1"/>
      <protection locked="0"/>
    </xf>
    <xf numFmtId="166" fontId="3" fillId="0" borderId="35" xfId="0" applyNumberFormat="1" applyFont="1" applyFill="1" applyBorder="1" applyAlignment="1" applyProtection="1">
      <alignment horizontal="left" vertical="top" wrapText="1"/>
      <protection locked="0"/>
    </xf>
    <xf numFmtId="0" fontId="3" fillId="0" borderId="42" xfId="0" applyFont="1" applyFill="1" applyBorder="1" applyAlignment="1">
      <alignment vertical="center"/>
    </xf>
    <xf numFmtId="0" fontId="20" fillId="0" borderId="0" xfId="0" applyFont="1" applyAlignment="1" applyProtection="1">
      <alignment vertical="center"/>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3" fillId="0" borderId="42" xfId="0" applyFont="1" applyFill="1" applyBorder="1" applyAlignment="1" applyProtection="1">
      <alignment vertical="center"/>
      <protection locked="0"/>
    </xf>
    <xf numFmtId="167" fontId="3" fillId="0" borderId="33" xfId="0" applyNumberFormat="1" applyFont="1" applyFill="1" applyBorder="1" applyAlignment="1" applyProtection="1">
      <alignment horizontal="left" vertical="top" wrapText="1"/>
      <protection locked="0"/>
    </xf>
    <xf numFmtId="167" fontId="3" fillId="0" borderId="34" xfId="0" applyNumberFormat="1" applyFont="1" applyFill="1" applyBorder="1" applyAlignment="1" applyProtection="1">
      <alignment horizontal="left" vertical="top" wrapText="1"/>
      <protection locked="0"/>
    </xf>
    <xf numFmtId="167" fontId="3" fillId="0" borderId="35" xfId="0" applyNumberFormat="1" applyFont="1" applyFill="1" applyBorder="1" applyAlignment="1" applyProtection="1">
      <alignment horizontal="left" vertical="top" wrapText="1"/>
      <protection locked="0"/>
    </xf>
    <xf numFmtId="0" fontId="0" fillId="0" borderId="0" xfId="0" applyProtection="1">
      <protection locked="0"/>
    </xf>
    <xf numFmtId="0" fontId="3" fillId="0" borderId="42" xfId="0" applyFont="1" applyBorder="1" applyAlignment="1">
      <alignment vertical="center"/>
    </xf>
    <xf numFmtId="0" fontId="2" fillId="0" borderId="13" xfId="0" applyFont="1" applyBorder="1" applyAlignment="1" applyProtection="1">
      <alignment wrapText="1"/>
      <protection locked="0"/>
    </xf>
    <xf numFmtId="0" fontId="2" fillId="0" borderId="18"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164" fontId="2" fillId="0" borderId="13" xfId="0" applyNumberFormat="1" applyFont="1" applyBorder="1" applyAlignment="1" applyProtection="1">
      <alignment horizontal="center" wrapText="1"/>
      <protection locked="0"/>
    </xf>
    <xf numFmtId="164" fontId="2" fillId="0" borderId="14" xfId="0" applyNumberFormat="1" applyFont="1" applyBorder="1" applyAlignment="1" applyProtection="1">
      <alignment horizontal="center" wrapText="1"/>
      <protection locked="0"/>
    </xf>
    <xf numFmtId="164" fontId="2" fillId="0" borderId="15" xfId="0" applyNumberFormat="1" applyFont="1" applyBorder="1" applyAlignment="1" applyProtection="1">
      <alignment horizontal="center" wrapText="1"/>
      <protection locked="0"/>
    </xf>
    <xf numFmtId="0" fontId="2" fillId="0" borderId="23" xfId="0" applyFont="1" applyBorder="1" applyAlignment="1" applyProtection="1">
      <alignment vertical="top" wrapText="1"/>
      <protection locked="0"/>
    </xf>
    <xf numFmtId="165" fontId="3" fillId="0" borderId="16" xfId="0" applyNumberFormat="1" applyFont="1" applyBorder="1" applyAlignment="1" applyProtection="1">
      <alignment horizontal="left" vertical="top" wrapText="1"/>
      <protection locked="0"/>
    </xf>
    <xf numFmtId="165" fontId="3" fillId="0" borderId="12" xfId="0" applyNumberFormat="1" applyFont="1" applyBorder="1" applyAlignment="1" applyProtection="1">
      <alignment horizontal="left" vertical="top" wrapText="1"/>
      <protection locked="0"/>
    </xf>
    <xf numFmtId="165" fontId="3" fillId="0" borderId="17" xfId="0" applyNumberFormat="1" applyFont="1" applyBorder="1" applyAlignment="1" applyProtection="1">
      <alignment horizontal="left" vertical="top" wrapText="1"/>
      <protection locked="0"/>
    </xf>
    <xf numFmtId="49" fontId="3" fillId="0" borderId="16" xfId="0" applyNumberFormat="1" applyFont="1" applyBorder="1" applyAlignment="1" applyProtection="1">
      <alignment horizontal="left" vertical="top" wrapText="1"/>
      <protection locked="0"/>
    </xf>
    <xf numFmtId="49" fontId="3" fillId="0" borderId="12" xfId="0" applyNumberFormat="1" applyFont="1" applyBorder="1" applyAlignment="1" applyProtection="1">
      <alignment horizontal="left" vertical="top" wrapText="1"/>
      <protection locked="0"/>
    </xf>
    <xf numFmtId="49" fontId="3" fillId="0" borderId="17" xfId="0" applyNumberFormat="1" applyFont="1" applyBorder="1" applyAlignment="1" applyProtection="1">
      <alignment horizontal="left" vertical="top" wrapText="1"/>
      <protection locked="0"/>
    </xf>
    <xf numFmtId="166" fontId="3" fillId="0" borderId="16" xfId="0" applyNumberFormat="1" applyFont="1" applyBorder="1" applyAlignment="1" applyProtection="1">
      <alignment horizontal="left" vertical="top" wrapText="1"/>
      <protection locked="0"/>
    </xf>
    <xf numFmtId="166" fontId="3" fillId="0" borderId="12" xfId="0" applyNumberFormat="1" applyFont="1" applyBorder="1" applyAlignment="1" applyProtection="1">
      <alignment horizontal="left" vertical="top" wrapText="1"/>
      <protection locked="0"/>
    </xf>
    <xf numFmtId="166" fontId="3" fillId="0" borderId="17" xfId="0" applyNumberFormat="1" applyFont="1" applyBorder="1" applyAlignment="1" applyProtection="1">
      <alignment horizontal="left" vertical="top" wrapText="1"/>
      <protection locked="0"/>
    </xf>
    <xf numFmtId="9" fontId="3" fillId="0" borderId="16" xfId="0" applyNumberFormat="1" applyFont="1" applyBorder="1" applyAlignment="1" applyProtection="1">
      <alignment horizontal="left" vertical="top" wrapText="1"/>
      <protection locked="0"/>
    </xf>
    <xf numFmtId="9" fontId="3" fillId="0" borderId="12" xfId="0" applyNumberFormat="1" applyFont="1" applyBorder="1" applyAlignment="1" applyProtection="1">
      <alignment horizontal="left" vertical="top" wrapText="1"/>
      <protection locked="0"/>
    </xf>
    <xf numFmtId="9" fontId="3" fillId="0" borderId="17" xfId="0" applyNumberFormat="1" applyFont="1" applyBorder="1" applyAlignment="1" applyProtection="1">
      <alignment horizontal="left" vertical="top" wrapText="1"/>
      <protection locked="0"/>
    </xf>
    <xf numFmtId="166" fontId="3" fillId="0" borderId="38" xfId="0" applyNumberFormat="1" applyFont="1" applyBorder="1" applyAlignment="1" applyProtection="1">
      <alignment horizontal="left" vertical="top" wrapText="1"/>
      <protection locked="0"/>
    </xf>
    <xf numFmtId="166" fontId="3" fillId="0" borderId="39" xfId="0" applyNumberFormat="1" applyFont="1" applyBorder="1" applyAlignment="1" applyProtection="1">
      <alignment horizontal="left" vertical="top" wrapText="1"/>
      <protection locked="0"/>
    </xf>
    <xf numFmtId="166" fontId="3" fillId="0" borderId="40" xfId="0" applyNumberFormat="1" applyFont="1" applyBorder="1" applyAlignment="1" applyProtection="1">
      <alignment horizontal="left" vertical="top" wrapText="1"/>
      <protection locked="0"/>
    </xf>
    <xf numFmtId="0" fontId="2" fillId="0" borderId="26" xfId="0" applyFont="1" applyBorder="1" applyAlignment="1" applyProtection="1">
      <alignment vertical="top" wrapText="1"/>
      <protection locked="0"/>
    </xf>
    <xf numFmtId="166" fontId="3" fillId="0" borderId="33" xfId="0" applyNumberFormat="1" applyFont="1" applyBorder="1" applyAlignment="1" applyProtection="1">
      <alignment horizontal="left" vertical="top" wrapText="1"/>
      <protection locked="0"/>
    </xf>
    <xf numFmtId="166" fontId="3" fillId="0" borderId="34" xfId="0" applyNumberFormat="1" applyFont="1" applyBorder="1" applyAlignment="1" applyProtection="1">
      <alignment horizontal="left" vertical="top" wrapText="1"/>
      <protection locked="0"/>
    </xf>
    <xf numFmtId="166" fontId="3" fillId="0" borderId="35" xfId="0" applyNumberFormat="1" applyFont="1" applyBorder="1" applyAlignment="1" applyProtection="1">
      <alignment horizontal="left" vertical="top" wrapText="1"/>
      <protection locked="0"/>
    </xf>
    <xf numFmtId="0" fontId="2" fillId="0" borderId="0" xfId="0" applyFont="1" applyAlignment="1" applyProtection="1">
      <alignment vertical="center"/>
      <protection locked="0"/>
    </xf>
    <xf numFmtId="0" fontId="2" fillId="0" borderId="10"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166" fontId="3" fillId="0" borderId="12" xfId="0" applyNumberFormat="1" applyFont="1" applyBorder="1" applyAlignment="1" applyProtection="1">
      <alignment horizontal="left" vertical="center" wrapText="1"/>
      <protection locked="0"/>
    </xf>
    <xf numFmtId="166" fontId="3" fillId="0" borderId="12" xfId="0" applyNumberFormat="1" applyFont="1" applyBorder="1" applyAlignment="1" applyProtection="1">
      <alignment horizontal="left" vertical="center"/>
      <protection locked="0"/>
    </xf>
    <xf numFmtId="0" fontId="3" fillId="0" borderId="42" xfId="0" applyFont="1" applyBorder="1" applyAlignment="1" applyProtection="1">
      <alignment vertical="center"/>
      <protection locked="0"/>
    </xf>
    <xf numFmtId="164" fontId="2" fillId="0" borderId="28" xfId="0" applyNumberFormat="1" applyFont="1" applyBorder="1" applyAlignment="1" applyProtection="1">
      <alignment horizontal="center" wrapText="1"/>
      <protection locked="0"/>
    </xf>
    <xf numFmtId="164" fontId="2" fillId="0" borderId="45" xfId="0" applyNumberFormat="1" applyFont="1" applyBorder="1" applyAlignment="1" applyProtection="1">
      <alignment horizontal="center" wrapText="1"/>
      <protection locked="0"/>
    </xf>
    <xf numFmtId="164" fontId="2" fillId="0" borderId="46" xfId="0" applyNumberFormat="1" applyFont="1" applyBorder="1" applyAlignment="1" applyProtection="1">
      <alignment horizontal="center" wrapText="1"/>
      <protection locked="0"/>
    </xf>
    <xf numFmtId="164" fontId="2" fillId="0" borderId="47" xfId="0" applyNumberFormat="1" applyFont="1" applyBorder="1" applyAlignment="1" applyProtection="1">
      <alignment horizontal="center" wrapText="1"/>
      <protection locked="0"/>
    </xf>
    <xf numFmtId="165" fontId="3" fillId="0" borderId="41" xfId="0" applyNumberFormat="1" applyFont="1" applyBorder="1" applyAlignment="1" applyProtection="1">
      <alignment horizontal="left" vertical="top" wrapText="1"/>
      <protection locked="0"/>
    </xf>
    <xf numFmtId="165" fontId="3" fillId="0" borderId="48" xfId="0" applyNumberFormat="1" applyFont="1" applyBorder="1" applyAlignment="1" applyProtection="1">
      <alignment horizontal="left" vertical="top" wrapText="1"/>
      <protection locked="0"/>
    </xf>
    <xf numFmtId="165" fontId="3" fillId="0" borderId="49" xfId="0" applyNumberFormat="1" applyFont="1" applyBorder="1" applyAlignment="1" applyProtection="1">
      <alignment horizontal="left" vertical="top" wrapText="1"/>
      <protection locked="0"/>
    </xf>
    <xf numFmtId="49" fontId="3" fillId="0" borderId="41" xfId="0" applyNumberFormat="1" applyFont="1" applyFill="1" applyBorder="1" applyAlignment="1" applyProtection="1">
      <alignment horizontal="left" vertical="top" wrapText="1"/>
      <protection locked="0"/>
    </xf>
    <xf numFmtId="49" fontId="3" fillId="0" borderId="48" xfId="0" applyNumberFormat="1" applyFont="1" applyBorder="1" applyAlignment="1" applyProtection="1">
      <alignment horizontal="left" vertical="top" wrapText="1"/>
      <protection locked="0"/>
    </xf>
    <xf numFmtId="49" fontId="3" fillId="0" borderId="49" xfId="0" applyNumberFormat="1" applyFont="1" applyBorder="1" applyAlignment="1" applyProtection="1">
      <alignment horizontal="left" vertical="top" wrapText="1"/>
      <protection locked="0"/>
    </xf>
    <xf numFmtId="49" fontId="3" fillId="0" borderId="41" xfId="0" applyNumberFormat="1" applyFont="1" applyBorder="1" applyAlignment="1" applyProtection="1">
      <alignment horizontal="left" vertical="top" wrapText="1"/>
      <protection locked="0"/>
    </xf>
    <xf numFmtId="49" fontId="3" fillId="0" borderId="39" xfId="0" applyNumberFormat="1" applyFont="1" applyBorder="1" applyAlignment="1" applyProtection="1">
      <alignment horizontal="left" vertical="top" wrapText="1"/>
      <protection locked="0"/>
    </xf>
    <xf numFmtId="166" fontId="3" fillId="0" borderId="41" xfId="0" applyNumberFormat="1" applyFont="1" applyBorder="1" applyAlignment="1" applyProtection="1">
      <alignment horizontal="left" vertical="top" wrapText="1"/>
      <protection locked="0"/>
    </xf>
    <xf numFmtId="166" fontId="3" fillId="0" borderId="50" xfId="0" applyNumberFormat="1" applyFont="1" applyBorder="1" applyAlignment="1" applyProtection="1">
      <alignment horizontal="left" vertical="top" wrapText="1"/>
      <protection locked="0"/>
    </xf>
    <xf numFmtId="166" fontId="3" fillId="0" borderId="9" xfId="0" applyNumberFormat="1" applyFont="1" applyBorder="1" applyAlignment="1" applyProtection="1">
      <alignment horizontal="left" vertical="top" wrapText="1"/>
      <protection locked="0"/>
    </xf>
    <xf numFmtId="166" fontId="3" fillId="0" borderId="51" xfId="0" applyNumberFormat="1" applyFont="1" applyBorder="1" applyAlignment="1" applyProtection="1">
      <alignment horizontal="left" vertical="top" wrapText="1"/>
      <protection locked="0"/>
    </xf>
    <xf numFmtId="9" fontId="3" fillId="0" borderId="41" xfId="0" applyNumberFormat="1" applyFont="1" applyBorder="1" applyAlignment="1" applyProtection="1">
      <alignment horizontal="left" vertical="top" wrapText="1"/>
      <protection locked="0"/>
    </xf>
    <xf numFmtId="9" fontId="3" fillId="0" borderId="48" xfId="0" applyNumberFormat="1" applyFont="1" applyBorder="1" applyAlignment="1" applyProtection="1">
      <alignment horizontal="left" vertical="top" wrapText="1"/>
      <protection locked="0"/>
    </xf>
    <xf numFmtId="9" fontId="3" fillId="0" borderId="43" xfId="0" applyNumberFormat="1" applyFont="1" applyBorder="1" applyAlignment="1" applyProtection="1">
      <alignment horizontal="left" vertical="top" wrapText="1"/>
      <protection locked="0"/>
    </xf>
    <xf numFmtId="9" fontId="3" fillId="0" borderId="49" xfId="0" applyNumberFormat="1" applyFont="1" applyBorder="1" applyAlignment="1" applyProtection="1">
      <alignment horizontal="left" vertical="top" wrapText="1"/>
      <protection locked="0"/>
    </xf>
    <xf numFmtId="166" fontId="3" fillId="0" borderId="48" xfId="0" applyNumberFormat="1" applyFont="1" applyBorder="1" applyAlignment="1" applyProtection="1">
      <alignment horizontal="left" vertical="top" wrapText="1"/>
      <protection locked="0"/>
    </xf>
    <xf numFmtId="166" fontId="3" fillId="0" borderId="49" xfId="0" applyNumberFormat="1" applyFont="1" applyBorder="1" applyAlignment="1" applyProtection="1">
      <alignment horizontal="left" vertical="top" wrapText="1"/>
      <protection locked="0"/>
    </xf>
    <xf numFmtId="49" fontId="3" fillId="0" borderId="48" xfId="0" applyNumberFormat="1" applyFont="1" applyFill="1" applyBorder="1" applyAlignment="1" applyProtection="1">
      <alignment horizontal="left" vertical="top" wrapText="1"/>
      <protection locked="0"/>
    </xf>
    <xf numFmtId="49" fontId="3" fillId="0" borderId="49" xfId="0" applyNumberFormat="1" applyFont="1" applyFill="1" applyBorder="1" applyAlignment="1" applyProtection="1">
      <alignment horizontal="left" vertical="top" wrapText="1"/>
      <protection locked="0"/>
    </xf>
    <xf numFmtId="166" fontId="3" fillId="0" borderId="41" xfId="0" applyNumberFormat="1" applyFont="1" applyFill="1" applyBorder="1" applyAlignment="1" applyProtection="1">
      <alignment horizontal="left" vertical="top" wrapText="1"/>
      <protection locked="0"/>
    </xf>
    <xf numFmtId="166" fontId="3" fillId="0" borderId="48" xfId="0" applyNumberFormat="1" applyFont="1" applyFill="1" applyBorder="1" applyAlignment="1" applyProtection="1">
      <alignment horizontal="left" vertical="top" wrapText="1"/>
      <protection locked="0"/>
    </xf>
    <xf numFmtId="166" fontId="3" fillId="0" borderId="49" xfId="0" applyNumberFormat="1" applyFont="1" applyFill="1" applyBorder="1" applyAlignment="1" applyProtection="1">
      <alignment horizontal="left" vertical="top" wrapText="1"/>
      <protection locked="0"/>
    </xf>
    <xf numFmtId="166" fontId="3" fillId="0" borderId="56" xfId="0" applyNumberFormat="1" applyFont="1" applyBorder="1" applyAlignment="1" applyProtection="1">
      <alignment horizontal="left" vertical="top" wrapText="1"/>
      <protection locked="0"/>
    </xf>
    <xf numFmtId="166" fontId="3" fillId="0" borderId="52" xfId="0" applyNumberFormat="1" applyFont="1" applyBorder="1" applyAlignment="1" applyProtection="1">
      <alignment horizontal="left" vertical="top" wrapText="1"/>
      <protection locked="0"/>
    </xf>
    <xf numFmtId="166" fontId="3" fillId="0" borderId="53" xfId="0" applyNumberFormat="1" applyFont="1" applyBorder="1" applyAlignment="1" applyProtection="1">
      <alignment horizontal="left" vertical="top" wrapText="1"/>
      <protection locked="0"/>
    </xf>
    <xf numFmtId="166" fontId="3" fillId="0" borderId="57" xfId="0" applyNumberFormat="1" applyFont="1" applyFill="1" applyBorder="1" applyAlignment="1" applyProtection="1">
      <alignment horizontal="left" vertical="top" wrapText="1"/>
      <protection locked="0"/>
    </xf>
    <xf numFmtId="166" fontId="3" fillId="0" borderId="54" xfId="0" applyNumberFormat="1" applyFont="1" applyBorder="1" applyAlignment="1" applyProtection="1">
      <alignment horizontal="left" vertical="top" wrapText="1"/>
      <protection locked="0"/>
    </xf>
    <xf numFmtId="166" fontId="3" fillId="0" borderId="55" xfId="0" applyNumberFormat="1" applyFont="1" applyBorder="1" applyAlignment="1" applyProtection="1">
      <alignment horizontal="left" vertical="top" wrapText="1"/>
      <protection locked="0"/>
    </xf>
    <xf numFmtId="0" fontId="23" fillId="0" borderId="0" xfId="0" applyFont="1"/>
    <xf numFmtId="0" fontId="11" fillId="0" borderId="42" xfId="0" applyFont="1" applyFill="1" applyBorder="1" applyAlignment="1">
      <alignment vertical="top"/>
    </xf>
    <xf numFmtId="0" fontId="16" fillId="0" borderId="18" xfId="0" applyFont="1" applyBorder="1" applyAlignment="1" applyProtection="1">
      <alignment horizontal="left" vertical="top"/>
      <protection locked="0"/>
    </xf>
    <xf numFmtId="0" fontId="16" fillId="0" borderId="13" xfId="0" applyFont="1" applyBorder="1" applyAlignment="1" applyProtection="1">
      <alignment horizontal="left" vertical="top"/>
      <protection locked="0"/>
    </xf>
    <xf numFmtId="164" fontId="2" fillId="0" borderId="13" xfId="0" applyNumberFormat="1" applyFont="1" applyBorder="1" applyAlignment="1" applyProtection="1">
      <alignment horizontal="center"/>
      <protection locked="0"/>
    </xf>
    <xf numFmtId="164" fontId="2" fillId="0" borderId="14" xfId="0" applyNumberFormat="1" applyFont="1" applyBorder="1" applyAlignment="1" applyProtection="1">
      <alignment horizontal="center"/>
      <protection locked="0"/>
    </xf>
    <xf numFmtId="164" fontId="2" fillId="0" borderId="15" xfId="0" applyNumberFormat="1" applyFont="1" applyBorder="1" applyAlignment="1" applyProtection="1">
      <alignment horizontal="center"/>
      <protection locked="0"/>
    </xf>
    <xf numFmtId="0" fontId="20" fillId="0" borderId="16"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20" fillId="0" borderId="17"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20" fillId="0" borderId="20" xfId="0" applyFont="1" applyBorder="1" applyAlignment="1" applyProtection="1">
      <alignment horizontal="left" vertical="top" wrapText="1"/>
      <protection locked="0"/>
    </xf>
    <xf numFmtId="0" fontId="15" fillId="0" borderId="0" xfId="0" applyFont="1" applyAlignment="1" applyProtection="1">
      <alignment vertical="center"/>
      <protection locked="0"/>
    </xf>
    <xf numFmtId="0" fontId="20" fillId="0" borderId="10"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15" fillId="0" borderId="43" xfId="0" applyFont="1" applyFill="1" applyBorder="1" applyAlignment="1" applyProtection="1">
      <alignment horizontal="left" vertical="center" wrapText="1"/>
      <protection locked="0"/>
    </xf>
    <xf numFmtId="0" fontId="15" fillId="0" borderId="43" xfId="0" applyFont="1" applyFill="1" applyBorder="1" applyAlignment="1" applyProtection="1">
      <alignment horizontal="center" vertical="center" wrapText="1"/>
      <protection locked="0"/>
    </xf>
    <xf numFmtId="0" fontId="15" fillId="0" borderId="58" xfId="0" applyFont="1" applyFill="1" applyBorder="1" applyAlignment="1" applyProtection="1">
      <alignment horizontal="center" vertical="center" wrapText="1"/>
      <protection locked="0"/>
    </xf>
    <xf numFmtId="0" fontId="15" fillId="0" borderId="12" xfId="0" applyFont="1" applyFill="1" applyBorder="1" applyAlignment="1" applyProtection="1">
      <alignment horizontal="center" vertical="center" wrapText="1"/>
      <protection locked="0"/>
    </xf>
    <xf numFmtId="0" fontId="11" fillId="0" borderId="42" xfId="0" applyFont="1" applyFill="1" applyBorder="1" applyAlignment="1" applyProtection="1">
      <alignment vertical="top"/>
      <protection locked="0"/>
    </xf>
    <xf numFmtId="0" fontId="16" fillId="0" borderId="0" xfId="0" applyFont="1" applyAlignment="1" applyProtection="1">
      <alignment vertical="center"/>
      <protection locked="0"/>
    </xf>
    <xf numFmtId="0" fontId="15" fillId="0" borderId="0" xfId="0" applyFont="1" applyProtection="1">
      <protection locked="0"/>
    </xf>
    <xf numFmtId="0" fontId="15" fillId="0" borderId="12"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8" fillId="0" borderId="0" xfId="0" applyFont="1" applyAlignment="1" applyProtection="1">
      <alignment horizontal="left" wrapText="1"/>
      <protection locked="0"/>
    </xf>
    <xf numFmtId="0" fontId="11" fillId="0" borderId="0" xfId="0" applyFont="1" applyAlignment="1" applyProtection="1">
      <alignment horizontal="left" wrapText="1"/>
      <protection locked="0"/>
    </xf>
    <xf numFmtId="0" fontId="11" fillId="0" borderId="27"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6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2" fillId="0" borderId="38"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40" xfId="0"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2" fillId="0" borderId="21" xfId="0" applyFont="1" applyBorder="1" applyAlignment="1" applyProtection="1">
      <alignment horizontal="center" vertical="top" wrapText="1"/>
      <protection locked="0"/>
    </xf>
    <xf numFmtId="0" fontId="2" fillId="0" borderId="59" xfId="0" applyFont="1" applyBorder="1" applyAlignment="1" applyProtection="1">
      <alignment horizontal="center" vertical="top" wrapText="1"/>
      <protection locked="0"/>
    </xf>
    <xf numFmtId="0" fontId="3" fillId="0" borderId="29" xfId="0" applyFont="1" applyBorder="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15" fillId="0" borderId="28" xfId="0" applyFont="1" applyBorder="1" applyAlignment="1" applyProtection="1">
      <alignment horizontal="center" vertical="center" wrapText="1"/>
      <protection locked="0"/>
    </xf>
    <xf numFmtId="0" fontId="11" fillId="0" borderId="1"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5" fillId="0" borderId="10" xfId="0" applyFont="1" applyFill="1" applyBorder="1" applyAlignment="1" applyProtection="1">
      <alignment horizontal="left" vertical="center" wrapText="1"/>
      <protection locked="0"/>
    </xf>
    <xf numFmtId="0" fontId="15" fillId="0" borderId="44" xfId="0" applyFont="1" applyFill="1" applyBorder="1" applyAlignment="1" applyProtection="1">
      <alignment horizontal="left" vertical="center" wrapText="1"/>
      <protection locked="0"/>
    </xf>
    <xf numFmtId="0" fontId="3" fillId="0" borderId="36" xfId="0" applyFont="1" applyBorder="1" applyAlignment="1" applyProtection="1">
      <alignment horizontal="left" vertical="top" wrapText="1"/>
      <protection locked="0"/>
    </xf>
    <xf numFmtId="0" fontId="3" fillId="0" borderId="37"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top" wrapText="1"/>
      <protection locked="0"/>
    </xf>
    <xf numFmtId="0" fontId="3" fillId="0" borderId="0" xfId="0" applyFont="1" applyAlignment="1" applyProtection="1">
      <alignment horizontal="left" vertical="center" wrapText="1"/>
      <protection locked="0"/>
    </xf>
    <xf numFmtId="0" fontId="2" fillId="0" borderId="14"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2" fillId="0" borderId="22"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2" fillId="0" borderId="10"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15" fillId="0" borderId="0" xfId="0" applyFont="1" applyAlignment="1">
      <alignment horizontal="center" vertical="center"/>
    </xf>
    <xf numFmtId="0" fontId="13" fillId="0" borderId="9" xfId="0" applyFont="1" applyBorder="1" applyAlignment="1">
      <alignment horizontal="left" vertical="top" wrapText="1"/>
    </xf>
    <xf numFmtId="0" fontId="7" fillId="0" borderId="9" xfId="0" applyFont="1" applyBorder="1" applyAlignment="1">
      <alignment horizontal="left" vertical="top" wrapText="1"/>
    </xf>
    <xf numFmtId="0" fontId="7" fillId="0" borderId="9" xfId="0" applyFont="1" applyBorder="1" applyAlignment="1">
      <alignment horizontal="left" wrapText="1"/>
    </xf>
    <xf numFmtId="0" fontId="8" fillId="0" borderId="9" xfId="0" applyFont="1" applyBorder="1" applyAlignment="1">
      <alignment horizont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11" fillId="0" borderId="7" xfId="0" applyFont="1" applyBorder="1" applyAlignment="1">
      <alignment horizontal="left" vertical="top" wrapText="1"/>
    </xf>
    <xf numFmtId="0" fontId="3" fillId="0" borderId="0" xfId="0" applyFont="1" applyFill="1" applyAlignment="1" applyProtection="1">
      <alignment horizontal="left" vertical="center" wrapText="1"/>
      <protection locked="0"/>
    </xf>
    <xf numFmtId="0" fontId="2" fillId="0" borderId="14"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18"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center" vertical="top" wrapText="1"/>
      <protection locked="0"/>
    </xf>
    <xf numFmtId="0" fontId="2" fillId="0" borderId="22"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25"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center" wrapText="1"/>
      <protection locked="0"/>
    </xf>
    <xf numFmtId="0" fontId="2" fillId="0" borderId="44"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32"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Klimek, Alek@DHCS" id="{FCB49ED8-B034-417E-984C-F2D704D68089}" userId="Alek.Klimek@dhcs.ca.gov" providerId="PeoplePicker"/>
  <person displayName="Voleti, Aditya@DHCS" id="{FAA049C4-4C48-47FD-9C56-F015B266DBF9}" userId="S::aditya.voleti@dhcs.ca.gov::d7605428-d212-4864-8a0d-544eb3492cc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3" dT="2025-02-19T02:39:06.19" personId="{FAA049C4-4C48-47FD-9C56-F015B266DBF9}" id="{3AE0EC01-6C9E-4638-B364-511C02F1CF00}">
    <text xml:space="preserve">@Klimek, Alek@DHCS - What do we do in the case that the HBY starts in 2023? It messes with #8. We've highlighted all the cells this happens in. </text>
    <mentions>
      <mention mentionpersonId="{FCB49ED8-B034-417E-984C-F2D704D68089}" mentionId="{29A95DA0-85EB-481B-B0C2-42FD037C139A}" startIndex="0" length="18"/>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48B27-605F-4DEE-8F7D-543F3411AA1B}">
  <dimension ref="A1:J16"/>
  <sheetViews>
    <sheetView showGridLines="0" tabSelected="1" workbookViewId="0"/>
  </sheetViews>
  <sheetFormatPr defaultColWidth="0" defaultRowHeight="14.4" zeroHeight="1" x14ac:dyDescent="0.3"/>
  <cols>
    <col min="1" max="1" width="24.6640625" customWidth="1"/>
    <col min="2" max="2" width="8.88671875" customWidth="1"/>
    <col min="3" max="3" width="24.44140625" customWidth="1"/>
    <col min="4" max="4" width="23.6640625" customWidth="1"/>
    <col min="5" max="5" width="33.44140625" customWidth="1"/>
    <col min="6" max="6" width="26.88671875" customWidth="1"/>
    <col min="7" max="7" width="22.5546875" customWidth="1"/>
    <col min="8" max="8" width="23.88671875" customWidth="1"/>
    <col min="9" max="10" width="0" hidden="1" customWidth="1"/>
    <col min="11" max="16384" width="8.88671875" hidden="1"/>
  </cols>
  <sheetData>
    <row r="1" spans="1:10" ht="19.2" x14ac:dyDescent="0.3">
      <c r="A1" s="88" t="s">
        <v>145</v>
      </c>
    </row>
    <row r="2" spans="1:10" ht="28.2" customHeight="1" x14ac:dyDescent="0.45">
      <c r="A2" s="185" t="s">
        <v>0</v>
      </c>
      <c r="B2" s="14"/>
      <c r="C2" s="14"/>
      <c r="D2" s="14"/>
      <c r="E2" s="2"/>
      <c r="F2" s="2"/>
      <c r="G2" s="2"/>
      <c r="H2" s="2"/>
      <c r="I2" s="2"/>
      <c r="J2" s="2"/>
    </row>
    <row r="3" spans="1:10" ht="133.80000000000001" customHeight="1" x14ac:dyDescent="0.45">
      <c r="A3" s="190" t="s">
        <v>1</v>
      </c>
      <c r="B3" s="191"/>
      <c r="C3" s="191"/>
      <c r="D3" s="191"/>
      <c r="E3" s="191"/>
      <c r="F3" s="191"/>
      <c r="G3" s="191"/>
      <c r="H3" s="191"/>
      <c r="I3" s="2"/>
      <c r="J3" s="2"/>
    </row>
    <row r="4" spans="1:10" ht="33" customHeight="1" x14ac:dyDescent="0.45">
      <c r="A4" s="186" t="s">
        <v>2</v>
      </c>
      <c r="B4" s="34"/>
      <c r="C4" s="34"/>
      <c r="D4" s="34"/>
      <c r="E4" s="34"/>
      <c r="F4" s="34"/>
      <c r="G4" s="34"/>
      <c r="H4" s="34"/>
      <c r="I4" s="2"/>
      <c r="J4" s="2"/>
    </row>
    <row r="5" spans="1:10" ht="114" customHeight="1" x14ac:dyDescent="0.45">
      <c r="A5" s="191" t="s">
        <v>3</v>
      </c>
      <c r="B5" s="191"/>
      <c r="C5" s="191"/>
      <c r="D5" s="191"/>
      <c r="E5" s="191"/>
      <c r="F5" s="191"/>
      <c r="G5" s="191"/>
      <c r="H5" s="191"/>
      <c r="I5" s="2"/>
      <c r="J5" s="2"/>
    </row>
    <row r="6" spans="1:10" ht="148.80000000000001" customHeight="1" x14ac:dyDescent="0.45">
      <c r="A6" s="191" t="s">
        <v>4</v>
      </c>
      <c r="B6" s="191"/>
      <c r="C6" s="191"/>
      <c r="D6" s="191"/>
      <c r="E6" s="191"/>
      <c r="F6" s="191"/>
      <c r="G6" s="191"/>
      <c r="H6" s="191"/>
      <c r="I6" s="2"/>
      <c r="J6" s="2"/>
    </row>
    <row r="7" spans="1:10" ht="111.6" customHeight="1" x14ac:dyDescent="0.45">
      <c r="A7" s="191" t="s">
        <v>5</v>
      </c>
      <c r="B7" s="191"/>
      <c r="C7" s="191"/>
      <c r="D7" s="191"/>
      <c r="E7" s="191"/>
      <c r="F7" s="191"/>
      <c r="G7" s="191"/>
      <c r="H7" s="191"/>
      <c r="I7" s="2"/>
      <c r="J7" s="2"/>
    </row>
    <row r="8" spans="1:10" ht="54" customHeight="1" x14ac:dyDescent="0.3">
      <c r="A8" s="189" t="s">
        <v>6</v>
      </c>
      <c r="B8" s="189"/>
      <c r="C8" s="189"/>
      <c r="D8" s="189"/>
      <c r="E8" s="189"/>
      <c r="F8" s="189"/>
      <c r="G8" s="189"/>
      <c r="H8" s="189"/>
    </row>
    <row r="9" spans="1:10" ht="44.4" customHeight="1" x14ac:dyDescent="0.3">
      <c r="A9" s="187" t="s">
        <v>7</v>
      </c>
      <c r="B9" s="187" t="s">
        <v>8</v>
      </c>
      <c r="C9" s="187" t="s">
        <v>9</v>
      </c>
      <c r="D9" s="29"/>
      <c r="E9" s="29"/>
      <c r="F9" s="29"/>
      <c r="G9" s="29"/>
      <c r="H9" s="29"/>
    </row>
    <row r="10" spans="1:10" ht="19.2" x14ac:dyDescent="0.3">
      <c r="A10" s="188" t="s">
        <v>10</v>
      </c>
      <c r="B10" s="188">
        <v>60</v>
      </c>
      <c r="C10" s="188" t="s">
        <v>12</v>
      </c>
      <c r="D10" s="29"/>
      <c r="E10" s="29"/>
      <c r="F10" s="29"/>
      <c r="G10" s="29"/>
      <c r="H10" s="29"/>
    </row>
    <row r="11" spans="1:10" ht="19.2" x14ac:dyDescent="0.3">
      <c r="A11" s="188" t="s">
        <v>13</v>
      </c>
      <c r="B11" s="188" t="s">
        <v>14</v>
      </c>
      <c r="C11" s="188" t="s">
        <v>15</v>
      </c>
      <c r="D11" s="29"/>
      <c r="E11" s="29"/>
      <c r="F11" s="29"/>
      <c r="G11" s="29"/>
      <c r="H11" s="29"/>
    </row>
    <row r="12" spans="1:10" ht="19.2" x14ac:dyDescent="0.3">
      <c r="A12" s="188" t="s">
        <v>16</v>
      </c>
      <c r="B12" s="188" t="s">
        <v>17</v>
      </c>
      <c r="C12" s="188" t="s">
        <v>18</v>
      </c>
      <c r="D12" s="29"/>
      <c r="E12" s="29"/>
      <c r="F12" s="29"/>
      <c r="G12" s="29"/>
      <c r="H12" s="29"/>
    </row>
    <row r="13" spans="1:10" hidden="1" x14ac:dyDescent="0.3">
      <c r="A13" s="29"/>
      <c r="B13" s="29"/>
      <c r="C13" s="29"/>
      <c r="D13" s="29"/>
      <c r="E13" s="29"/>
      <c r="F13" s="29"/>
      <c r="G13" s="29"/>
      <c r="H13" s="29"/>
    </row>
    <row r="14" spans="1:10" ht="19.2" hidden="1" x14ac:dyDescent="0.45">
      <c r="A14" s="32"/>
      <c r="B14" s="29"/>
      <c r="C14" s="29"/>
      <c r="D14" s="29"/>
      <c r="E14" s="29"/>
      <c r="F14" s="29"/>
      <c r="G14" s="29"/>
      <c r="H14" s="29"/>
    </row>
    <row r="15" spans="1:10" s="33" customFormat="1" ht="19.2" hidden="1" x14ac:dyDescent="0.45">
      <c r="A15" s="32"/>
    </row>
    <row r="16" spans="1:10" s="33" customFormat="1" ht="19.2" hidden="1" x14ac:dyDescent="0.45">
      <c r="A16" s="32"/>
    </row>
  </sheetData>
  <sheetProtection sheet="1" objects="1" scenarios="1" selectLockedCells="1"/>
  <mergeCells count="5">
    <mergeCell ref="A8:H8"/>
    <mergeCell ref="A3:H3"/>
    <mergeCell ref="A5:H5"/>
    <mergeCell ref="A7:H7"/>
    <mergeCell ref="A6:H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26E47-EB60-49B7-B053-9ECEF1BFF30D}">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3" width="24.44140625" style="39" customWidth="1"/>
    <col min="4" max="4" width="24.109375" style="39" customWidth="1"/>
    <col min="5" max="5" width="24.33203125" style="39" customWidth="1"/>
    <col min="6" max="6" width="26.88671875" style="39" customWidth="1"/>
    <col min="7" max="7" width="22.5546875" style="39" customWidth="1"/>
    <col min="8" max="30" width="10.6640625" style="39" customWidth="1"/>
    <col min="31" max="31" width="11.109375" style="39" customWidth="1"/>
    <col min="32" max="16384" width="8.88671875" style="39" hidden="1"/>
  </cols>
  <sheetData>
    <row r="1" spans="1:31" s="43" customFormat="1" ht="19.2" x14ac:dyDescent="0.3">
      <c r="A1" s="52" t="s">
        <v>145</v>
      </c>
    </row>
    <row r="2" spans="1:31" s="42" customFormat="1" ht="39" customHeight="1" x14ac:dyDescent="0.45">
      <c r="A2" s="53" t="s">
        <v>148</v>
      </c>
      <c r="B2" s="40"/>
      <c r="C2" s="40"/>
      <c r="D2" s="40"/>
      <c r="E2" s="40"/>
      <c r="F2" s="40"/>
      <c r="G2" s="40"/>
      <c r="H2" s="40"/>
      <c r="I2" s="41"/>
      <c r="J2" s="41"/>
    </row>
    <row r="3" spans="1:31" ht="43.8" customHeight="1" x14ac:dyDescent="0.45">
      <c r="A3" s="245" t="s">
        <v>149</v>
      </c>
      <c r="B3" s="245"/>
      <c r="C3" s="245"/>
      <c r="D3" s="245"/>
      <c r="E3" s="245"/>
      <c r="F3" s="245"/>
      <c r="G3" s="245"/>
      <c r="H3" s="245"/>
      <c r="I3" s="41"/>
      <c r="J3" s="41"/>
    </row>
    <row r="4" spans="1:31" ht="46.2" customHeight="1" x14ac:dyDescent="0.45">
      <c r="A4" s="260" t="s">
        <v>56</v>
      </c>
      <c r="B4" s="261"/>
      <c r="C4" s="89" t="s">
        <v>118</v>
      </c>
      <c r="D4" s="90" t="s">
        <v>119</v>
      </c>
      <c r="E4" s="90" t="s">
        <v>120</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8" si="0">C6*1.05</f>
        <v>630</v>
      </c>
      <c r="E6" s="51">
        <f t="shared" si="0"/>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42.75" customHeight="1" x14ac:dyDescent="0.45">
      <c r="A8" s="48" t="s">
        <v>16</v>
      </c>
      <c r="B8" s="48" t="s">
        <v>17</v>
      </c>
      <c r="C8" s="49">
        <v>1200</v>
      </c>
      <c r="D8" s="50">
        <f t="shared" si="0"/>
        <v>1260</v>
      </c>
      <c r="E8" s="51">
        <f t="shared" si="0"/>
        <v>1323</v>
      </c>
      <c r="F8" s="40"/>
      <c r="G8" s="40"/>
      <c r="H8" s="40"/>
      <c r="I8" s="41"/>
      <c r="J8" s="41"/>
    </row>
    <row r="9" spans="1:31" ht="36.6"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45017</v>
      </c>
      <c r="I13" s="63">
        <v>45017</v>
      </c>
      <c r="J13" s="63">
        <v>45017</v>
      </c>
      <c r="K13" s="63">
        <v>45383</v>
      </c>
      <c r="L13" s="63">
        <v>45383</v>
      </c>
      <c r="M13" s="63">
        <v>45383</v>
      </c>
      <c r="N13" s="63">
        <v>45383</v>
      </c>
      <c r="O13" s="63">
        <v>45383</v>
      </c>
      <c r="P13" s="63">
        <v>45383</v>
      </c>
      <c r="Q13" s="63">
        <v>45383</v>
      </c>
      <c r="R13" s="63">
        <v>45383</v>
      </c>
      <c r="S13" s="64">
        <v>45383</v>
      </c>
      <c r="T13" s="62">
        <v>45383</v>
      </c>
      <c r="U13" s="63">
        <v>45383</v>
      </c>
      <c r="V13" s="63">
        <v>45383</v>
      </c>
      <c r="W13" s="63">
        <v>45748</v>
      </c>
      <c r="X13" s="63">
        <v>45748</v>
      </c>
      <c r="Y13" s="63">
        <v>45748</v>
      </c>
      <c r="Z13" s="63">
        <v>45748</v>
      </c>
      <c r="AA13" s="63">
        <v>45748</v>
      </c>
      <c r="AB13" s="63">
        <v>45748</v>
      </c>
      <c r="AC13" s="63">
        <v>45748</v>
      </c>
      <c r="AD13" s="63">
        <v>45748</v>
      </c>
      <c r="AE13" s="64">
        <v>45748</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60</v>
      </c>
      <c r="O14" s="66" t="s">
        <v>60</v>
      </c>
      <c r="P14" s="66" t="s">
        <v>60</v>
      </c>
      <c r="Q14" s="66" t="s">
        <v>60</v>
      </c>
      <c r="R14" s="66" t="s">
        <v>60</v>
      </c>
      <c r="S14" s="67" t="s">
        <v>60</v>
      </c>
      <c r="T14" s="65" t="s">
        <v>60</v>
      </c>
      <c r="U14" s="66" t="s">
        <v>60</v>
      </c>
      <c r="V14" s="66" t="s">
        <v>60</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40.2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1050</v>
      </c>
      <c r="L18" s="69">
        <v>1050</v>
      </c>
      <c r="M18" s="69">
        <v>1050</v>
      </c>
      <c r="N18" s="69">
        <v>1050</v>
      </c>
      <c r="O18" s="69">
        <v>1050</v>
      </c>
      <c r="P18" s="69">
        <v>1050</v>
      </c>
      <c r="Q18" s="69">
        <v>1050</v>
      </c>
      <c r="R18" s="69">
        <v>1050</v>
      </c>
      <c r="S18" s="70">
        <v>1050</v>
      </c>
      <c r="T18" s="68">
        <v>1050</v>
      </c>
      <c r="U18" s="69">
        <v>1050</v>
      </c>
      <c r="V18" s="69">
        <v>1050</v>
      </c>
      <c r="W18" s="71">
        <v>1102.5</v>
      </c>
      <c r="X18" s="71">
        <v>1102.5</v>
      </c>
      <c r="Y18" s="71">
        <v>1102.5</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735</v>
      </c>
      <c r="L20" s="69">
        <f t="shared" si="1"/>
        <v>735</v>
      </c>
      <c r="M20" s="69">
        <f t="shared" si="1"/>
        <v>735</v>
      </c>
      <c r="N20" s="69">
        <f t="shared" si="1"/>
        <v>735</v>
      </c>
      <c r="O20" s="69">
        <f t="shared" si="1"/>
        <v>735</v>
      </c>
      <c r="P20" s="69">
        <f t="shared" si="1"/>
        <v>735</v>
      </c>
      <c r="Q20" s="69">
        <f t="shared" si="1"/>
        <v>735</v>
      </c>
      <c r="R20" s="69">
        <f t="shared" si="1"/>
        <v>735</v>
      </c>
      <c r="S20" s="70">
        <f t="shared" si="1"/>
        <v>735</v>
      </c>
      <c r="T20" s="76">
        <f t="shared" si="1"/>
        <v>787.5</v>
      </c>
      <c r="U20" s="71">
        <f t="shared" si="1"/>
        <v>787.5</v>
      </c>
      <c r="V20" s="71">
        <f t="shared" si="1"/>
        <v>787.5</v>
      </c>
      <c r="W20" s="71">
        <f>W18*W19*(1+(80-W17)/W17)</f>
        <v>826.875</v>
      </c>
      <c r="X20" s="71">
        <f t="shared" si="1"/>
        <v>826.875</v>
      </c>
      <c r="Y20" s="71">
        <f t="shared" si="1"/>
        <v>826.875</v>
      </c>
      <c r="Z20" s="71">
        <f t="shared" si="1"/>
        <v>826.875</v>
      </c>
      <c r="AA20" s="71">
        <f t="shared" si="1"/>
        <v>826.875</v>
      </c>
      <c r="AB20" s="71">
        <f t="shared" si="1"/>
        <v>826.875</v>
      </c>
      <c r="AC20" s="71">
        <f t="shared" si="1"/>
        <v>826.875</v>
      </c>
      <c r="AD20" s="71">
        <f t="shared" si="1"/>
        <v>826.875</v>
      </c>
      <c r="AE20" s="72">
        <f t="shared" si="1"/>
        <v>826.875</v>
      </c>
    </row>
    <row r="21" spans="1:31" ht="19.2" x14ac:dyDescent="0.3">
      <c r="A21" s="61" t="s">
        <v>44</v>
      </c>
      <c r="B21" s="218" t="s">
        <v>45</v>
      </c>
      <c r="C21" s="218"/>
      <c r="D21" s="218"/>
      <c r="E21" s="218"/>
      <c r="F21" s="218"/>
      <c r="G21" s="219"/>
      <c r="H21" s="65" t="s">
        <v>62</v>
      </c>
      <c r="I21" s="66" t="s">
        <v>62</v>
      </c>
      <c r="J21" s="66" t="s">
        <v>62</v>
      </c>
      <c r="K21" s="66" t="s">
        <v>62</v>
      </c>
      <c r="L21" s="66" t="s">
        <v>62</v>
      </c>
      <c r="M21" s="66" t="s">
        <v>62</v>
      </c>
      <c r="N21" s="66" t="s">
        <v>62</v>
      </c>
      <c r="O21" s="66" t="s">
        <v>62</v>
      </c>
      <c r="P21" s="66" t="s">
        <v>62</v>
      </c>
      <c r="Q21" s="66" t="s">
        <v>62</v>
      </c>
      <c r="R21" s="66" t="s">
        <v>62</v>
      </c>
      <c r="S21" s="67" t="s">
        <v>62</v>
      </c>
      <c r="T21" s="65" t="s">
        <v>62</v>
      </c>
      <c r="U21" s="66" t="s">
        <v>62</v>
      </c>
      <c r="V21" s="66" t="s">
        <v>62</v>
      </c>
      <c r="W21" s="66" t="s">
        <v>62</v>
      </c>
      <c r="X21" s="66" t="s">
        <v>62</v>
      </c>
      <c r="Y21" s="66" t="s">
        <v>62</v>
      </c>
      <c r="Z21" s="66" t="s">
        <v>62</v>
      </c>
      <c r="AA21" s="66" t="s">
        <v>62</v>
      </c>
      <c r="AB21" s="66" t="s">
        <v>62</v>
      </c>
      <c r="AC21" s="66" t="s">
        <v>62</v>
      </c>
      <c r="AD21" s="66" t="s">
        <v>62</v>
      </c>
      <c r="AE21" s="67" t="s">
        <v>62</v>
      </c>
    </row>
    <row r="22" spans="1:31" ht="19.2" x14ac:dyDescent="0.3">
      <c r="A22" s="61" t="s">
        <v>46</v>
      </c>
      <c r="B22" s="218" t="s">
        <v>47</v>
      </c>
      <c r="C22" s="218"/>
      <c r="D22" s="218"/>
      <c r="E22" s="218"/>
      <c r="F22" s="218"/>
      <c r="G22" s="219"/>
      <c r="H22" s="68">
        <v>600</v>
      </c>
      <c r="I22" s="69">
        <v>600</v>
      </c>
      <c r="J22" s="69">
        <v>600</v>
      </c>
      <c r="K22" s="69">
        <v>630</v>
      </c>
      <c r="L22" s="69">
        <v>630</v>
      </c>
      <c r="M22" s="69">
        <v>630</v>
      </c>
      <c r="N22" s="69">
        <v>630</v>
      </c>
      <c r="O22" s="69">
        <v>630</v>
      </c>
      <c r="P22" s="69">
        <v>630</v>
      </c>
      <c r="Q22" s="69">
        <v>630</v>
      </c>
      <c r="R22" s="69">
        <v>630</v>
      </c>
      <c r="S22" s="70">
        <v>630</v>
      </c>
      <c r="T22" s="68">
        <v>630</v>
      </c>
      <c r="U22" s="69">
        <v>630</v>
      </c>
      <c r="V22" s="69">
        <v>630</v>
      </c>
      <c r="W22" s="71">
        <v>661.5</v>
      </c>
      <c r="X22" s="71">
        <v>661.5</v>
      </c>
      <c r="Y22" s="71">
        <v>661.5</v>
      </c>
      <c r="Z22" s="71">
        <v>661.5</v>
      </c>
      <c r="AA22" s="71">
        <v>661.5</v>
      </c>
      <c r="AB22" s="71">
        <v>661.5</v>
      </c>
      <c r="AC22" s="71">
        <v>661.5</v>
      </c>
      <c r="AD22" s="71">
        <v>661.5</v>
      </c>
      <c r="AE22" s="72">
        <v>661.5</v>
      </c>
    </row>
    <row r="23" spans="1:31" ht="19.2" x14ac:dyDescent="0.3">
      <c r="A23" s="61" t="s">
        <v>48</v>
      </c>
      <c r="B23" s="218" t="s">
        <v>49</v>
      </c>
      <c r="C23" s="218"/>
      <c r="D23" s="218"/>
      <c r="E23" s="218"/>
      <c r="F23" s="218"/>
      <c r="G23" s="219"/>
      <c r="H23" s="66" t="b">
        <f t="shared" ref="H23:AE23" si="2">IF(H22&gt;H20, TRUE, FALSE)</f>
        <v>0</v>
      </c>
      <c r="I23" s="66" t="b">
        <f t="shared" si="2"/>
        <v>0</v>
      </c>
      <c r="J23" s="66" t="b">
        <f t="shared" si="2"/>
        <v>0</v>
      </c>
      <c r="K23" s="66" t="b">
        <f t="shared" si="2"/>
        <v>0</v>
      </c>
      <c r="L23" s="66" t="b">
        <f t="shared" si="2"/>
        <v>0</v>
      </c>
      <c r="M23" s="66" t="b">
        <f t="shared" si="2"/>
        <v>0</v>
      </c>
      <c r="N23" s="66" t="b">
        <f t="shared" si="2"/>
        <v>0</v>
      </c>
      <c r="O23" s="66" t="b">
        <f t="shared" si="2"/>
        <v>0</v>
      </c>
      <c r="P23" s="66" t="b">
        <f t="shared" si="2"/>
        <v>0</v>
      </c>
      <c r="Q23" s="66" t="b">
        <f t="shared" si="2"/>
        <v>0</v>
      </c>
      <c r="R23" s="66" t="b">
        <f t="shared" si="2"/>
        <v>0</v>
      </c>
      <c r="S23" s="67" t="b">
        <f t="shared" si="2"/>
        <v>0</v>
      </c>
      <c r="T23" s="65" t="b">
        <f t="shared" si="2"/>
        <v>0</v>
      </c>
      <c r="U23" s="66" t="b">
        <f t="shared" si="2"/>
        <v>0</v>
      </c>
      <c r="V23" s="66" t="b">
        <f t="shared" si="2"/>
        <v>0</v>
      </c>
      <c r="W23" s="66" t="b">
        <f t="shared" si="2"/>
        <v>0</v>
      </c>
      <c r="X23" s="66" t="b">
        <f t="shared" si="2"/>
        <v>0</v>
      </c>
      <c r="Y23" s="66" t="b">
        <f t="shared" si="2"/>
        <v>0</v>
      </c>
      <c r="Z23" s="66" t="b">
        <f t="shared" si="2"/>
        <v>0</v>
      </c>
      <c r="AA23" s="66" t="b">
        <f t="shared" si="2"/>
        <v>0</v>
      </c>
      <c r="AB23" s="66" t="b">
        <f t="shared" si="2"/>
        <v>0</v>
      </c>
      <c r="AC23" s="66" t="b">
        <f t="shared" si="2"/>
        <v>0</v>
      </c>
      <c r="AD23" s="66" t="b">
        <f t="shared" si="2"/>
        <v>0</v>
      </c>
      <c r="AE23" s="67" t="b">
        <f t="shared" si="2"/>
        <v>0</v>
      </c>
    </row>
    <row r="24" spans="1:31" ht="59.25" customHeight="1" x14ac:dyDescent="0.3">
      <c r="A24" s="61" t="s">
        <v>50</v>
      </c>
      <c r="B24" s="218" t="s">
        <v>152</v>
      </c>
      <c r="C24" s="218"/>
      <c r="D24" s="218"/>
      <c r="E24" s="218"/>
      <c r="F24" s="218"/>
      <c r="G24" s="219"/>
      <c r="H24" s="68">
        <f>IF(H23=TRUE, H22-H20, 0)</f>
        <v>0</v>
      </c>
      <c r="I24" s="69">
        <f t="shared" ref="I24:AE24" si="3">IF(I23=TRUE, I22-I20, 0)</f>
        <v>0</v>
      </c>
      <c r="J24" s="69">
        <f t="shared" si="3"/>
        <v>0</v>
      </c>
      <c r="K24" s="69">
        <f t="shared" si="3"/>
        <v>0</v>
      </c>
      <c r="L24" s="69">
        <f t="shared" si="3"/>
        <v>0</v>
      </c>
      <c r="M24" s="69">
        <f t="shared" si="3"/>
        <v>0</v>
      </c>
      <c r="N24" s="69">
        <f t="shared" si="3"/>
        <v>0</v>
      </c>
      <c r="O24" s="69">
        <f t="shared" si="3"/>
        <v>0</v>
      </c>
      <c r="P24" s="69">
        <f t="shared" si="3"/>
        <v>0</v>
      </c>
      <c r="Q24" s="69">
        <f t="shared" si="3"/>
        <v>0</v>
      </c>
      <c r="R24" s="69">
        <f t="shared" si="3"/>
        <v>0</v>
      </c>
      <c r="S24" s="70">
        <f t="shared" si="3"/>
        <v>0</v>
      </c>
      <c r="T24" s="68">
        <f t="shared" si="3"/>
        <v>0</v>
      </c>
      <c r="U24" s="69">
        <f t="shared" si="3"/>
        <v>0</v>
      </c>
      <c r="V24" s="69">
        <f t="shared" si="3"/>
        <v>0</v>
      </c>
      <c r="W24" s="69">
        <f t="shared" si="3"/>
        <v>0</v>
      </c>
      <c r="X24" s="69">
        <f t="shared" si="3"/>
        <v>0</v>
      </c>
      <c r="Y24" s="69">
        <f t="shared" si="3"/>
        <v>0</v>
      </c>
      <c r="Z24" s="69">
        <f t="shared" si="3"/>
        <v>0</v>
      </c>
      <c r="AA24" s="69">
        <f t="shared" si="3"/>
        <v>0</v>
      </c>
      <c r="AB24" s="69">
        <f t="shared" si="3"/>
        <v>0</v>
      </c>
      <c r="AC24" s="69">
        <f t="shared" si="3"/>
        <v>0</v>
      </c>
      <c r="AD24" s="69">
        <f t="shared" si="3"/>
        <v>0</v>
      </c>
      <c r="AE24" s="70">
        <f t="shared" si="3"/>
        <v>0</v>
      </c>
    </row>
    <row r="25" spans="1:31" ht="63" customHeight="1" x14ac:dyDescent="0.3">
      <c r="A25" s="61" t="s">
        <v>52</v>
      </c>
      <c r="B25" s="262" t="s">
        <v>153</v>
      </c>
      <c r="C25" s="262"/>
      <c r="D25" s="262"/>
      <c r="E25" s="262"/>
      <c r="F25" s="262"/>
      <c r="G25" s="263"/>
      <c r="H25" s="77">
        <f>IF(H23=TRUE,H20,H22)</f>
        <v>600</v>
      </c>
      <c r="I25" s="78">
        <f t="shared" ref="I25:AE25" si="4">IF(I23=TRUE,I20,I22)</f>
        <v>600</v>
      </c>
      <c r="J25" s="78">
        <f t="shared" si="4"/>
        <v>600</v>
      </c>
      <c r="K25" s="78">
        <f t="shared" si="4"/>
        <v>630</v>
      </c>
      <c r="L25" s="78">
        <f t="shared" si="4"/>
        <v>630</v>
      </c>
      <c r="M25" s="78">
        <f t="shared" si="4"/>
        <v>630</v>
      </c>
      <c r="N25" s="78">
        <f t="shared" si="4"/>
        <v>630</v>
      </c>
      <c r="O25" s="78">
        <f t="shared" si="4"/>
        <v>630</v>
      </c>
      <c r="P25" s="78">
        <f t="shared" si="4"/>
        <v>630</v>
      </c>
      <c r="Q25" s="78">
        <f t="shared" si="4"/>
        <v>630</v>
      </c>
      <c r="R25" s="78">
        <f t="shared" si="4"/>
        <v>630</v>
      </c>
      <c r="S25" s="79">
        <f t="shared" si="4"/>
        <v>630</v>
      </c>
      <c r="T25" s="77">
        <f t="shared" si="4"/>
        <v>630</v>
      </c>
      <c r="U25" s="78">
        <f t="shared" si="4"/>
        <v>630</v>
      </c>
      <c r="V25" s="78">
        <f t="shared" si="4"/>
        <v>630</v>
      </c>
      <c r="W25" s="81">
        <f t="shared" si="4"/>
        <v>661.5</v>
      </c>
      <c r="X25" s="81">
        <f>IF(X23=TRUE,X20,X22)</f>
        <v>661.5</v>
      </c>
      <c r="Y25" s="81">
        <f t="shared" si="4"/>
        <v>661.5</v>
      </c>
      <c r="Z25" s="81">
        <f t="shared" si="4"/>
        <v>661.5</v>
      </c>
      <c r="AA25" s="81">
        <f t="shared" si="4"/>
        <v>661.5</v>
      </c>
      <c r="AB25" s="81">
        <f t="shared" si="4"/>
        <v>661.5</v>
      </c>
      <c r="AC25" s="81">
        <f t="shared" si="4"/>
        <v>661.5</v>
      </c>
      <c r="AD25" s="81">
        <f t="shared" si="4"/>
        <v>661.5</v>
      </c>
      <c r="AE25" s="82">
        <f t="shared" si="4"/>
        <v>661.5</v>
      </c>
    </row>
    <row r="26" spans="1:31" ht="85.5" customHeight="1" x14ac:dyDescent="0.3">
      <c r="A26" s="83" t="s">
        <v>54</v>
      </c>
      <c r="B26" s="264" t="s">
        <v>156</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93">
        <f>W20-W22</f>
        <v>165.375</v>
      </c>
      <c r="X26" s="93">
        <f t="shared" ref="X26:AE26" si="5">X20-X22</f>
        <v>165.375</v>
      </c>
      <c r="Y26" s="93">
        <f>Y20-Y22</f>
        <v>165.375</v>
      </c>
      <c r="Z26" s="93">
        <f t="shared" si="5"/>
        <v>165.375</v>
      </c>
      <c r="AA26" s="93">
        <f t="shared" si="5"/>
        <v>165.375</v>
      </c>
      <c r="AB26" s="93">
        <f t="shared" si="5"/>
        <v>165.375</v>
      </c>
      <c r="AC26" s="93">
        <f t="shared" si="5"/>
        <v>165.375</v>
      </c>
      <c r="AD26" s="93">
        <f t="shared" si="5"/>
        <v>165.375</v>
      </c>
      <c r="AE26" s="94">
        <f t="shared" si="5"/>
        <v>165.375</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0F13-6B2D-41BE-ADB6-337B051332BF}">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5" width="24.33203125"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88" t="s">
        <v>145</v>
      </c>
    </row>
    <row r="2" spans="1:31" s="42" customFormat="1" ht="39" customHeight="1" x14ac:dyDescent="0.45">
      <c r="A2" s="53" t="s">
        <v>144</v>
      </c>
      <c r="B2" s="40"/>
      <c r="C2" s="40"/>
      <c r="D2" s="40"/>
      <c r="E2" s="40"/>
      <c r="F2" s="40"/>
      <c r="G2" s="40"/>
      <c r="H2" s="40"/>
      <c r="I2" s="41"/>
      <c r="J2" s="41"/>
    </row>
    <row r="3" spans="1:31" ht="43.8" customHeight="1" x14ac:dyDescent="0.45">
      <c r="A3" s="245" t="s">
        <v>149</v>
      </c>
      <c r="B3" s="245"/>
      <c r="C3" s="245"/>
      <c r="D3" s="245"/>
      <c r="E3" s="245"/>
      <c r="F3" s="245"/>
      <c r="G3" s="245"/>
      <c r="H3" s="245"/>
      <c r="I3" s="41"/>
      <c r="J3" s="41"/>
    </row>
    <row r="4" spans="1:31" ht="38.4" x14ac:dyDescent="0.45">
      <c r="A4" s="260" t="s">
        <v>56</v>
      </c>
      <c r="B4" s="261"/>
      <c r="C4" s="89" t="s">
        <v>118</v>
      </c>
      <c r="D4" s="90" t="s">
        <v>119</v>
      </c>
      <c r="E4" s="90" t="s">
        <v>120</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7" si="0">C6*1.05</f>
        <v>630</v>
      </c>
      <c r="E6" s="51">
        <f>D6*1.05</f>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42.75" customHeight="1" x14ac:dyDescent="0.45">
      <c r="A8" s="48" t="s">
        <v>16</v>
      </c>
      <c r="B8" s="48" t="s">
        <v>17</v>
      </c>
      <c r="C8" s="49">
        <v>1200</v>
      </c>
      <c r="D8" s="50">
        <f>C8*1.05</f>
        <v>1260</v>
      </c>
      <c r="E8" s="51">
        <f>D8*1.05</f>
        <v>1323</v>
      </c>
      <c r="F8" s="40"/>
      <c r="G8" s="40"/>
      <c r="H8" s="40"/>
      <c r="I8" s="41"/>
      <c r="J8" s="41"/>
    </row>
    <row r="9" spans="1:31" ht="37.799999999999997"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45017</v>
      </c>
      <c r="I13" s="63">
        <v>45017</v>
      </c>
      <c r="J13" s="63">
        <v>45017</v>
      </c>
      <c r="K13" s="63">
        <v>45383</v>
      </c>
      <c r="L13" s="63">
        <v>45383</v>
      </c>
      <c r="M13" s="63">
        <v>45383</v>
      </c>
      <c r="N13" s="63">
        <v>45383</v>
      </c>
      <c r="O13" s="63">
        <v>45383</v>
      </c>
      <c r="P13" s="63">
        <v>45383</v>
      </c>
      <c r="Q13" s="63">
        <v>45383</v>
      </c>
      <c r="R13" s="63">
        <v>45383</v>
      </c>
      <c r="S13" s="64">
        <v>45383</v>
      </c>
      <c r="T13" s="62">
        <v>45383</v>
      </c>
      <c r="U13" s="63">
        <v>45383</v>
      </c>
      <c r="V13" s="63">
        <v>45383</v>
      </c>
      <c r="W13" s="63">
        <v>45748</v>
      </c>
      <c r="X13" s="63">
        <v>45748</v>
      </c>
      <c r="Y13" s="63">
        <v>45748</v>
      </c>
      <c r="Z13" s="63">
        <v>45748</v>
      </c>
      <c r="AA13" s="63">
        <v>45748</v>
      </c>
      <c r="AB13" s="63">
        <v>45748</v>
      </c>
      <c r="AC13" s="63">
        <v>45748</v>
      </c>
      <c r="AD13" s="63">
        <v>45748</v>
      </c>
      <c r="AE13" s="64">
        <v>45748</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60</v>
      </c>
      <c r="O14" s="66" t="s">
        <v>60</v>
      </c>
      <c r="P14" s="66" t="s">
        <v>60</v>
      </c>
      <c r="Q14" s="66" t="s">
        <v>60</v>
      </c>
      <c r="R14" s="66" t="s">
        <v>60</v>
      </c>
      <c r="S14" s="67" t="s">
        <v>60</v>
      </c>
      <c r="T14" s="65" t="s">
        <v>60</v>
      </c>
      <c r="U14" s="66" t="s">
        <v>60</v>
      </c>
      <c r="V14" s="66" t="s">
        <v>60</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3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1050</v>
      </c>
      <c r="L18" s="69">
        <v>1050</v>
      </c>
      <c r="M18" s="69">
        <v>1050</v>
      </c>
      <c r="N18" s="69">
        <v>1050</v>
      </c>
      <c r="O18" s="69">
        <v>1050</v>
      </c>
      <c r="P18" s="69">
        <v>1050</v>
      </c>
      <c r="Q18" s="69">
        <v>1050</v>
      </c>
      <c r="R18" s="69">
        <v>1050</v>
      </c>
      <c r="S18" s="70">
        <v>1050</v>
      </c>
      <c r="T18" s="68">
        <v>1050</v>
      </c>
      <c r="U18" s="69">
        <v>1050</v>
      </c>
      <c r="V18" s="69">
        <v>1050</v>
      </c>
      <c r="W18" s="71">
        <v>1102.5</v>
      </c>
      <c r="X18" s="71">
        <v>1102.5</v>
      </c>
      <c r="Y18" s="71">
        <v>1102.5</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735</v>
      </c>
      <c r="L20" s="69">
        <f t="shared" si="1"/>
        <v>735</v>
      </c>
      <c r="M20" s="69">
        <f t="shared" si="1"/>
        <v>735</v>
      </c>
      <c r="N20" s="69">
        <f t="shared" si="1"/>
        <v>735</v>
      </c>
      <c r="O20" s="69">
        <f t="shared" si="1"/>
        <v>735</v>
      </c>
      <c r="P20" s="69">
        <f t="shared" si="1"/>
        <v>735</v>
      </c>
      <c r="Q20" s="69">
        <f t="shared" si="1"/>
        <v>735</v>
      </c>
      <c r="R20" s="69">
        <f t="shared" si="1"/>
        <v>735</v>
      </c>
      <c r="S20" s="70">
        <f t="shared" si="1"/>
        <v>735</v>
      </c>
      <c r="T20" s="76">
        <f>T18*T19*(1+(80-T17)/T17)</f>
        <v>787.5</v>
      </c>
      <c r="U20" s="71">
        <f t="shared" si="1"/>
        <v>787.5</v>
      </c>
      <c r="V20" s="71">
        <f t="shared" si="1"/>
        <v>787.5</v>
      </c>
      <c r="W20" s="71">
        <f t="shared" si="1"/>
        <v>826.875</v>
      </c>
      <c r="X20" s="71">
        <f t="shared" si="1"/>
        <v>826.875</v>
      </c>
      <c r="Y20" s="71">
        <f t="shared" si="1"/>
        <v>826.875</v>
      </c>
      <c r="Z20" s="71">
        <f t="shared" si="1"/>
        <v>826.875</v>
      </c>
      <c r="AA20" s="71">
        <f t="shared" si="1"/>
        <v>826.875</v>
      </c>
      <c r="AB20" s="71">
        <f t="shared" si="1"/>
        <v>826.875</v>
      </c>
      <c r="AC20" s="71">
        <f t="shared" si="1"/>
        <v>826.875</v>
      </c>
      <c r="AD20" s="71">
        <f t="shared" si="1"/>
        <v>826.875</v>
      </c>
      <c r="AE20" s="72">
        <f t="shared" si="1"/>
        <v>826.875</v>
      </c>
    </row>
    <row r="21" spans="1:31" ht="19.2" x14ac:dyDescent="0.3">
      <c r="A21" s="61" t="s">
        <v>44</v>
      </c>
      <c r="B21" s="218" t="s">
        <v>45</v>
      </c>
      <c r="C21" s="218"/>
      <c r="D21" s="218"/>
      <c r="E21" s="218"/>
      <c r="F21" s="218"/>
      <c r="G21" s="219"/>
      <c r="H21" s="65" t="s">
        <v>61</v>
      </c>
      <c r="I21" s="66" t="s">
        <v>61</v>
      </c>
      <c r="J21" s="66" t="s">
        <v>61</v>
      </c>
      <c r="K21" s="66" t="s">
        <v>61</v>
      </c>
      <c r="L21" s="66" t="s">
        <v>61</v>
      </c>
      <c r="M21" s="66" t="s">
        <v>61</v>
      </c>
      <c r="N21" s="66" t="s">
        <v>61</v>
      </c>
      <c r="O21" s="66" t="s">
        <v>61</v>
      </c>
      <c r="P21" s="66" t="s">
        <v>61</v>
      </c>
      <c r="Q21" s="66" t="s">
        <v>61</v>
      </c>
      <c r="R21" s="66" t="s">
        <v>61</v>
      </c>
      <c r="S21" s="67" t="s">
        <v>61</v>
      </c>
      <c r="T21" s="65" t="s">
        <v>61</v>
      </c>
      <c r="U21" s="66" t="s">
        <v>61</v>
      </c>
      <c r="V21" s="66" t="s">
        <v>61</v>
      </c>
      <c r="W21" s="66" t="s">
        <v>61</v>
      </c>
      <c r="X21" s="66" t="s">
        <v>61</v>
      </c>
      <c r="Y21" s="66" t="s">
        <v>61</v>
      </c>
      <c r="Z21" s="66" t="s">
        <v>61</v>
      </c>
      <c r="AA21" s="66" t="s">
        <v>61</v>
      </c>
      <c r="AB21" s="66" t="s">
        <v>61</v>
      </c>
      <c r="AC21" s="66" t="s">
        <v>61</v>
      </c>
      <c r="AD21" s="66" t="s">
        <v>61</v>
      </c>
      <c r="AE21" s="67" t="s">
        <v>61</v>
      </c>
    </row>
    <row r="22" spans="1:31" ht="19.2" x14ac:dyDescent="0.3">
      <c r="A22" s="61" t="s">
        <v>46</v>
      </c>
      <c r="B22" s="218" t="s">
        <v>47</v>
      </c>
      <c r="C22" s="218"/>
      <c r="D22" s="218"/>
      <c r="E22" s="218"/>
      <c r="F22" s="218"/>
      <c r="G22" s="219"/>
      <c r="H22" s="68">
        <v>1000</v>
      </c>
      <c r="I22" s="69">
        <v>1000</v>
      </c>
      <c r="J22" s="69">
        <v>1000</v>
      </c>
      <c r="K22" s="69">
        <v>1050</v>
      </c>
      <c r="L22" s="69">
        <v>1050</v>
      </c>
      <c r="M22" s="69">
        <v>1050</v>
      </c>
      <c r="N22" s="69">
        <v>1050</v>
      </c>
      <c r="O22" s="69">
        <v>1050</v>
      </c>
      <c r="P22" s="69">
        <v>1050</v>
      </c>
      <c r="Q22" s="69">
        <v>1050</v>
      </c>
      <c r="R22" s="69">
        <v>1050</v>
      </c>
      <c r="S22" s="70">
        <v>1050</v>
      </c>
      <c r="T22" s="68">
        <v>1050</v>
      </c>
      <c r="U22" s="69">
        <v>1050</v>
      </c>
      <c r="V22" s="69">
        <v>1050</v>
      </c>
      <c r="W22" s="71">
        <v>1102.5</v>
      </c>
      <c r="X22" s="71">
        <v>1102.5</v>
      </c>
      <c r="Y22" s="71">
        <v>1102.5</v>
      </c>
      <c r="Z22" s="71">
        <v>1102.5</v>
      </c>
      <c r="AA22" s="71">
        <v>1102.5</v>
      </c>
      <c r="AB22" s="71">
        <v>1102.5</v>
      </c>
      <c r="AC22" s="71">
        <v>1102.5</v>
      </c>
      <c r="AD22" s="71">
        <v>1102.5</v>
      </c>
      <c r="AE22" s="72">
        <v>1102.5</v>
      </c>
    </row>
    <row r="23" spans="1:31" ht="19.2" x14ac:dyDescent="0.3">
      <c r="A23" s="61" t="s">
        <v>48</v>
      </c>
      <c r="B23" s="218" t="s">
        <v>49</v>
      </c>
      <c r="C23" s="218"/>
      <c r="D23" s="218"/>
      <c r="E23" s="218"/>
      <c r="F23" s="218"/>
      <c r="G23" s="219"/>
      <c r="H23" s="66" t="b">
        <f t="shared" ref="H23:AE23" si="2">IF(H22&gt;H20, TRUE, FALSE)</f>
        <v>1</v>
      </c>
      <c r="I23" s="66" t="b">
        <f t="shared" si="2"/>
        <v>1</v>
      </c>
      <c r="J23" s="66" t="b">
        <f t="shared" si="2"/>
        <v>1</v>
      </c>
      <c r="K23" s="66" t="b">
        <f t="shared" si="2"/>
        <v>1</v>
      </c>
      <c r="L23" s="66" t="b">
        <f t="shared" si="2"/>
        <v>1</v>
      </c>
      <c r="M23" s="66" t="b">
        <f t="shared" si="2"/>
        <v>1</v>
      </c>
      <c r="N23" s="66" t="b">
        <f t="shared" si="2"/>
        <v>1</v>
      </c>
      <c r="O23" s="66" t="b">
        <f t="shared" si="2"/>
        <v>1</v>
      </c>
      <c r="P23" s="66" t="b">
        <f t="shared" si="2"/>
        <v>1</v>
      </c>
      <c r="Q23" s="66" t="b">
        <f t="shared" si="2"/>
        <v>1</v>
      </c>
      <c r="R23" s="66" t="b">
        <f t="shared" si="2"/>
        <v>1</v>
      </c>
      <c r="S23" s="67" t="b">
        <f t="shared" si="2"/>
        <v>1</v>
      </c>
      <c r="T23" s="65" t="b">
        <f t="shared" si="2"/>
        <v>1</v>
      </c>
      <c r="U23" s="66" t="b">
        <f t="shared" si="2"/>
        <v>1</v>
      </c>
      <c r="V23" s="66" t="b">
        <f t="shared" si="2"/>
        <v>1</v>
      </c>
      <c r="W23" s="66" t="b">
        <f t="shared" si="2"/>
        <v>1</v>
      </c>
      <c r="X23" s="66" t="b">
        <f t="shared" si="2"/>
        <v>1</v>
      </c>
      <c r="Y23" s="66" t="b">
        <f t="shared" si="2"/>
        <v>1</v>
      </c>
      <c r="Z23" s="66" t="b">
        <f t="shared" si="2"/>
        <v>1</v>
      </c>
      <c r="AA23" s="66" t="b">
        <f t="shared" si="2"/>
        <v>1</v>
      </c>
      <c r="AB23" s="66" t="b">
        <f t="shared" si="2"/>
        <v>1</v>
      </c>
      <c r="AC23" s="66" t="b">
        <f t="shared" si="2"/>
        <v>1</v>
      </c>
      <c r="AD23" s="66" t="b">
        <f t="shared" si="2"/>
        <v>1</v>
      </c>
      <c r="AE23" s="67" t="b">
        <f t="shared" si="2"/>
        <v>1</v>
      </c>
    </row>
    <row r="24" spans="1:31" ht="59.25" customHeight="1" x14ac:dyDescent="0.3">
      <c r="A24" s="61" t="s">
        <v>50</v>
      </c>
      <c r="B24" s="218" t="s">
        <v>152</v>
      </c>
      <c r="C24" s="218"/>
      <c r="D24" s="218"/>
      <c r="E24" s="218"/>
      <c r="F24" s="218"/>
      <c r="G24" s="219"/>
      <c r="H24" s="68">
        <f>IF(H23=TRUE, H22-H20, 0)</f>
        <v>300</v>
      </c>
      <c r="I24" s="69">
        <f t="shared" ref="I24:V24" si="3">IF(I23=TRUE, I22-I20, 0)</f>
        <v>300</v>
      </c>
      <c r="J24" s="69">
        <f t="shared" si="3"/>
        <v>300</v>
      </c>
      <c r="K24" s="69">
        <f t="shared" si="3"/>
        <v>315</v>
      </c>
      <c r="L24" s="69">
        <f t="shared" si="3"/>
        <v>315</v>
      </c>
      <c r="M24" s="69">
        <f t="shared" si="3"/>
        <v>315</v>
      </c>
      <c r="N24" s="69">
        <f t="shared" si="3"/>
        <v>315</v>
      </c>
      <c r="O24" s="69">
        <f t="shared" si="3"/>
        <v>315</v>
      </c>
      <c r="P24" s="69">
        <f t="shared" si="3"/>
        <v>315</v>
      </c>
      <c r="Q24" s="69">
        <f t="shared" si="3"/>
        <v>315</v>
      </c>
      <c r="R24" s="69">
        <f t="shared" si="3"/>
        <v>315</v>
      </c>
      <c r="S24" s="70">
        <f t="shared" si="3"/>
        <v>315</v>
      </c>
      <c r="T24" s="76">
        <f t="shared" si="3"/>
        <v>262.5</v>
      </c>
      <c r="U24" s="71">
        <f t="shared" si="3"/>
        <v>262.5</v>
      </c>
      <c r="V24" s="71">
        <f t="shared" si="3"/>
        <v>262.5</v>
      </c>
      <c r="W24" s="71">
        <f>IF(W23=TRUE, W22-W20, 0)-0.01</f>
        <v>275.61500000000001</v>
      </c>
      <c r="X24" s="71">
        <f t="shared" ref="X24:AD24" si="4">IF(X23=TRUE, X22-X20, 0)-0.01</f>
        <v>275.61500000000001</v>
      </c>
      <c r="Y24" s="71">
        <f t="shared" si="4"/>
        <v>275.61500000000001</v>
      </c>
      <c r="Z24" s="71">
        <f t="shared" si="4"/>
        <v>275.61500000000001</v>
      </c>
      <c r="AA24" s="71">
        <f t="shared" si="4"/>
        <v>275.61500000000001</v>
      </c>
      <c r="AB24" s="71">
        <f t="shared" si="4"/>
        <v>275.61500000000001</v>
      </c>
      <c r="AC24" s="71">
        <f t="shared" si="4"/>
        <v>275.61500000000001</v>
      </c>
      <c r="AD24" s="71">
        <f t="shared" si="4"/>
        <v>275.61500000000001</v>
      </c>
      <c r="AE24" s="72">
        <f>IF(AE23=TRUE, AE22-AE20, 0)-0.01</f>
        <v>275.61500000000001</v>
      </c>
    </row>
    <row r="25" spans="1:31" ht="63" customHeight="1" x14ac:dyDescent="0.3">
      <c r="A25" s="61" t="s">
        <v>52</v>
      </c>
      <c r="B25" s="262" t="s">
        <v>153</v>
      </c>
      <c r="C25" s="262"/>
      <c r="D25" s="262"/>
      <c r="E25" s="262"/>
      <c r="F25" s="262"/>
      <c r="G25" s="263"/>
      <c r="H25" s="77">
        <f>IF(H23=TRUE,H20,H22)</f>
        <v>700</v>
      </c>
      <c r="I25" s="78">
        <f t="shared" ref="I25:AE25" si="5">IF(I23=TRUE,I20,I22)</f>
        <v>700</v>
      </c>
      <c r="J25" s="78">
        <f t="shared" si="5"/>
        <v>700</v>
      </c>
      <c r="K25" s="78">
        <f t="shared" si="5"/>
        <v>735</v>
      </c>
      <c r="L25" s="78">
        <f t="shared" si="5"/>
        <v>735</v>
      </c>
      <c r="M25" s="78">
        <f t="shared" si="5"/>
        <v>735</v>
      </c>
      <c r="N25" s="78">
        <f t="shared" si="5"/>
        <v>735</v>
      </c>
      <c r="O25" s="78">
        <f t="shared" si="5"/>
        <v>735</v>
      </c>
      <c r="P25" s="78">
        <f t="shared" si="5"/>
        <v>735</v>
      </c>
      <c r="Q25" s="78">
        <f t="shared" si="5"/>
        <v>735</v>
      </c>
      <c r="R25" s="78">
        <f t="shared" si="5"/>
        <v>735</v>
      </c>
      <c r="S25" s="79">
        <f t="shared" si="5"/>
        <v>735</v>
      </c>
      <c r="T25" s="80">
        <f t="shared" ref="T25:Z25" si="6">IF(T23=TRUE,T20,T22)</f>
        <v>787.5</v>
      </c>
      <c r="U25" s="81">
        <f t="shared" si="6"/>
        <v>787.5</v>
      </c>
      <c r="V25" s="81">
        <f t="shared" si="6"/>
        <v>787.5</v>
      </c>
      <c r="W25" s="81">
        <f t="shared" si="6"/>
        <v>826.875</v>
      </c>
      <c r="X25" s="81">
        <f t="shared" si="6"/>
        <v>826.875</v>
      </c>
      <c r="Y25" s="81">
        <f t="shared" si="6"/>
        <v>826.875</v>
      </c>
      <c r="Z25" s="81">
        <f t="shared" si="6"/>
        <v>826.875</v>
      </c>
      <c r="AA25" s="81">
        <f t="shared" si="5"/>
        <v>826.875</v>
      </c>
      <c r="AB25" s="81">
        <f t="shared" si="5"/>
        <v>826.875</v>
      </c>
      <c r="AC25" s="81">
        <f t="shared" si="5"/>
        <v>826.875</v>
      </c>
      <c r="AD25" s="81">
        <f t="shared" si="5"/>
        <v>826.875</v>
      </c>
      <c r="AE25" s="82">
        <f t="shared" si="5"/>
        <v>826.875</v>
      </c>
    </row>
    <row r="26" spans="1:31" ht="85.5" customHeight="1" x14ac:dyDescent="0.3">
      <c r="A26" s="83" t="s">
        <v>54</v>
      </c>
      <c r="B26" s="264" t="s">
        <v>156</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85">
        <v>0</v>
      </c>
      <c r="X26" s="85">
        <v>0</v>
      </c>
      <c r="Y26" s="85">
        <v>0</v>
      </c>
      <c r="Z26" s="85">
        <v>0</v>
      </c>
      <c r="AA26" s="85">
        <v>0</v>
      </c>
      <c r="AB26" s="85">
        <v>0</v>
      </c>
      <c r="AC26" s="85">
        <v>0</v>
      </c>
      <c r="AD26" s="85">
        <v>0</v>
      </c>
      <c r="AE26" s="86">
        <v>0</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52E7-B89F-4285-AF8B-1A116AC48FB9}">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5" width="24.33203125"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88" t="s">
        <v>145</v>
      </c>
    </row>
    <row r="2" spans="1:31" s="42" customFormat="1" ht="39" customHeight="1" x14ac:dyDescent="0.45">
      <c r="A2" s="53" t="s">
        <v>148</v>
      </c>
      <c r="B2" s="40"/>
      <c r="C2" s="40"/>
      <c r="D2" s="40"/>
      <c r="E2" s="40"/>
      <c r="F2" s="40"/>
      <c r="G2" s="40"/>
      <c r="H2" s="40"/>
      <c r="I2" s="41"/>
      <c r="J2" s="41"/>
    </row>
    <row r="3" spans="1:31" ht="43.8" customHeight="1" x14ac:dyDescent="0.45">
      <c r="A3" s="245" t="s">
        <v>149</v>
      </c>
      <c r="B3" s="245"/>
      <c r="C3" s="245"/>
      <c r="D3" s="245"/>
      <c r="E3" s="245"/>
      <c r="F3" s="245"/>
      <c r="G3" s="245"/>
      <c r="H3" s="245"/>
      <c r="I3" s="41"/>
      <c r="J3" s="41"/>
    </row>
    <row r="4" spans="1:31" ht="38.4" x14ac:dyDescent="0.45">
      <c r="A4" s="260" t="s">
        <v>56</v>
      </c>
      <c r="B4" s="261"/>
      <c r="C4" s="89" t="s">
        <v>118</v>
      </c>
      <c r="D4" s="90" t="s">
        <v>119</v>
      </c>
      <c r="E4" s="90" t="s">
        <v>120</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7" si="0">C6*1.05</f>
        <v>630</v>
      </c>
      <c r="E6" s="51">
        <f>D6*1.05</f>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42.75" customHeight="1" x14ac:dyDescent="0.45">
      <c r="A8" s="48" t="s">
        <v>16</v>
      </c>
      <c r="B8" s="48" t="s">
        <v>17</v>
      </c>
      <c r="C8" s="49">
        <v>1200</v>
      </c>
      <c r="D8" s="50">
        <f>C8*1.05</f>
        <v>1260</v>
      </c>
      <c r="E8" s="50">
        <f>D8*1.05</f>
        <v>1323</v>
      </c>
      <c r="F8" s="40"/>
      <c r="G8" s="40"/>
      <c r="H8" s="40"/>
      <c r="I8" s="41"/>
      <c r="J8" s="41"/>
    </row>
    <row r="9" spans="1:31" ht="34.799999999999997"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45017</v>
      </c>
      <c r="I13" s="63">
        <v>45017</v>
      </c>
      <c r="J13" s="63">
        <v>45017</v>
      </c>
      <c r="K13" s="63">
        <v>45383</v>
      </c>
      <c r="L13" s="63">
        <v>45383</v>
      </c>
      <c r="M13" s="63">
        <v>45383</v>
      </c>
      <c r="N13" s="63">
        <v>45383</v>
      </c>
      <c r="O13" s="63">
        <v>45383</v>
      </c>
      <c r="P13" s="63">
        <v>45383</v>
      </c>
      <c r="Q13" s="63">
        <v>45383</v>
      </c>
      <c r="R13" s="63">
        <v>45383</v>
      </c>
      <c r="S13" s="64">
        <v>45383</v>
      </c>
      <c r="T13" s="62">
        <v>45383</v>
      </c>
      <c r="U13" s="63">
        <v>45383</v>
      </c>
      <c r="V13" s="63">
        <v>45383</v>
      </c>
      <c r="W13" s="63">
        <v>45748</v>
      </c>
      <c r="X13" s="63">
        <v>45748</v>
      </c>
      <c r="Y13" s="63">
        <v>45748</v>
      </c>
      <c r="Z13" s="63">
        <v>45748</v>
      </c>
      <c r="AA13" s="63">
        <v>45748</v>
      </c>
      <c r="AB13" s="63">
        <v>45748</v>
      </c>
      <c r="AC13" s="63">
        <v>45748</v>
      </c>
      <c r="AD13" s="63">
        <v>45748</v>
      </c>
      <c r="AE13" s="64">
        <v>45748</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60</v>
      </c>
      <c r="O14" s="66" t="s">
        <v>60</v>
      </c>
      <c r="P14" s="66" t="s">
        <v>60</v>
      </c>
      <c r="Q14" s="66" t="s">
        <v>60</v>
      </c>
      <c r="R14" s="66" t="s">
        <v>60</v>
      </c>
      <c r="S14" s="67" t="s">
        <v>60</v>
      </c>
      <c r="T14" s="65" t="s">
        <v>60</v>
      </c>
      <c r="U14" s="66" t="s">
        <v>60</v>
      </c>
      <c r="V14" s="66" t="s">
        <v>60</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3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1050</v>
      </c>
      <c r="L18" s="69">
        <v>1050</v>
      </c>
      <c r="M18" s="69">
        <v>1050</v>
      </c>
      <c r="N18" s="69">
        <v>1050</v>
      </c>
      <c r="O18" s="69">
        <v>1050</v>
      </c>
      <c r="P18" s="69">
        <v>1050</v>
      </c>
      <c r="Q18" s="69">
        <v>1050</v>
      </c>
      <c r="R18" s="69">
        <v>1050</v>
      </c>
      <c r="S18" s="70">
        <v>1050</v>
      </c>
      <c r="T18" s="68">
        <v>1050</v>
      </c>
      <c r="U18" s="69">
        <v>1050</v>
      </c>
      <c r="V18" s="69">
        <v>1050</v>
      </c>
      <c r="W18" s="71">
        <v>1102.5</v>
      </c>
      <c r="X18" s="71">
        <v>1102.5</v>
      </c>
      <c r="Y18" s="71">
        <v>1102.5</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735</v>
      </c>
      <c r="L20" s="69">
        <f t="shared" si="1"/>
        <v>735</v>
      </c>
      <c r="M20" s="69">
        <f t="shared" si="1"/>
        <v>735</v>
      </c>
      <c r="N20" s="69">
        <f t="shared" si="1"/>
        <v>735</v>
      </c>
      <c r="O20" s="69">
        <f t="shared" si="1"/>
        <v>735</v>
      </c>
      <c r="P20" s="69">
        <f t="shared" si="1"/>
        <v>735</v>
      </c>
      <c r="Q20" s="69">
        <f t="shared" si="1"/>
        <v>735</v>
      </c>
      <c r="R20" s="69">
        <f t="shared" si="1"/>
        <v>735</v>
      </c>
      <c r="S20" s="70">
        <f t="shared" si="1"/>
        <v>735</v>
      </c>
      <c r="T20" s="76">
        <f t="shared" si="1"/>
        <v>787.5</v>
      </c>
      <c r="U20" s="71">
        <f t="shared" si="1"/>
        <v>787.5</v>
      </c>
      <c r="V20" s="71">
        <f t="shared" si="1"/>
        <v>787.5</v>
      </c>
      <c r="W20" s="71">
        <f t="shared" si="1"/>
        <v>826.875</v>
      </c>
      <c r="X20" s="71">
        <f t="shared" si="1"/>
        <v>826.875</v>
      </c>
      <c r="Y20" s="71">
        <f t="shared" si="1"/>
        <v>826.875</v>
      </c>
      <c r="Z20" s="71">
        <f t="shared" si="1"/>
        <v>826.875</v>
      </c>
      <c r="AA20" s="71">
        <f t="shared" si="1"/>
        <v>826.875</v>
      </c>
      <c r="AB20" s="71">
        <f t="shared" si="1"/>
        <v>826.875</v>
      </c>
      <c r="AC20" s="71">
        <f t="shared" si="1"/>
        <v>826.875</v>
      </c>
      <c r="AD20" s="71">
        <f t="shared" si="1"/>
        <v>826.875</v>
      </c>
      <c r="AE20" s="72">
        <f t="shared" si="1"/>
        <v>826.875</v>
      </c>
    </row>
    <row r="21" spans="1:31" ht="19.2" x14ac:dyDescent="0.3">
      <c r="A21" s="61" t="s">
        <v>44</v>
      </c>
      <c r="B21" s="218" t="s">
        <v>45</v>
      </c>
      <c r="C21" s="218"/>
      <c r="D21" s="218"/>
      <c r="E21" s="218"/>
      <c r="F21" s="218"/>
      <c r="G21" s="219"/>
      <c r="H21" s="65" t="s">
        <v>113</v>
      </c>
      <c r="I21" s="66" t="s">
        <v>113</v>
      </c>
      <c r="J21" s="66" t="s">
        <v>113</v>
      </c>
      <c r="K21" s="66" t="s">
        <v>113</v>
      </c>
      <c r="L21" s="66" t="s">
        <v>113</v>
      </c>
      <c r="M21" s="66" t="s">
        <v>113</v>
      </c>
      <c r="N21" s="66" t="s">
        <v>113</v>
      </c>
      <c r="O21" s="66" t="s">
        <v>113</v>
      </c>
      <c r="P21" s="66" t="s">
        <v>113</v>
      </c>
      <c r="Q21" s="66" t="s">
        <v>113</v>
      </c>
      <c r="R21" s="66" t="s">
        <v>113</v>
      </c>
      <c r="S21" s="67" t="s">
        <v>113</v>
      </c>
      <c r="T21" s="65" t="s">
        <v>113</v>
      </c>
      <c r="U21" s="66" t="s">
        <v>113</v>
      </c>
      <c r="V21" s="66" t="s">
        <v>113</v>
      </c>
      <c r="W21" s="66" t="s">
        <v>113</v>
      </c>
      <c r="X21" s="66" t="s">
        <v>113</v>
      </c>
      <c r="Y21" s="66" t="s">
        <v>113</v>
      </c>
      <c r="Z21" s="66" t="s">
        <v>113</v>
      </c>
      <c r="AA21" s="66" t="s">
        <v>113</v>
      </c>
      <c r="AB21" s="66" t="s">
        <v>113</v>
      </c>
      <c r="AC21" s="66" t="s">
        <v>113</v>
      </c>
      <c r="AD21" s="66" t="s">
        <v>113</v>
      </c>
      <c r="AE21" s="67" t="s">
        <v>113</v>
      </c>
    </row>
    <row r="22" spans="1:31" ht="19.2" x14ac:dyDescent="0.3">
      <c r="A22" s="61" t="s">
        <v>46</v>
      </c>
      <c r="B22" s="218" t="s">
        <v>47</v>
      </c>
      <c r="C22" s="218"/>
      <c r="D22" s="218"/>
      <c r="E22" s="218"/>
      <c r="F22" s="218"/>
      <c r="G22" s="219"/>
      <c r="H22" s="68">
        <v>1200</v>
      </c>
      <c r="I22" s="69">
        <v>1200</v>
      </c>
      <c r="J22" s="69">
        <v>1200</v>
      </c>
      <c r="K22" s="69">
        <v>1260</v>
      </c>
      <c r="L22" s="69">
        <v>1260</v>
      </c>
      <c r="M22" s="69">
        <v>1260</v>
      </c>
      <c r="N22" s="69">
        <v>1260</v>
      </c>
      <c r="O22" s="69">
        <v>1260</v>
      </c>
      <c r="P22" s="69">
        <v>1260</v>
      </c>
      <c r="Q22" s="69">
        <v>1260</v>
      </c>
      <c r="R22" s="69">
        <v>1260</v>
      </c>
      <c r="S22" s="70">
        <v>1260</v>
      </c>
      <c r="T22" s="68">
        <v>1260</v>
      </c>
      <c r="U22" s="69">
        <v>1260</v>
      </c>
      <c r="V22" s="69">
        <v>1260</v>
      </c>
      <c r="W22" s="69">
        <v>1323</v>
      </c>
      <c r="X22" s="69">
        <v>1323</v>
      </c>
      <c r="Y22" s="69">
        <v>1323</v>
      </c>
      <c r="Z22" s="69">
        <v>1323</v>
      </c>
      <c r="AA22" s="69">
        <v>1323</v>
      </c>
      <c r="AB22" s="69">
        <v>1323</v>
      </c>
      <c r="AC22" s="69">
        <v>1323</v>
      </c>
      <c r="AD22" s="69">
        <v>1323</v>
      </c>
      <c r="AE22" s="70">
        <v>1323</v>
      </c>
    </row>
    <row r="23" spans="1:31" ht="19.2" x14ac:dyDescent="0.3">
      <c r="A23" s="61" t="s">
        <v>48</v>
      </c>
      <c r="B23" s="218" t="s">
        <v>49</v>
      </c>
      <c r="C23" s="218"/>
      <c r="D23" s="218"/>
      <c r="E23" s="218"/>
      <c r="F23" s="218"/>
      <c r="G23" s="219"/>
      <c r="H23" s="66" t="b">
        <f t="shared" ref="H23:AE23" si="2">IF(H22&gt;H20, TRUE, FALSE)</f>
        <v>1</v>
      </c>
      <c r="I23" s="66" t="b">
        <f t="shared" si="2"/>
        <v>1</v>
      </c>
      <c r="J23" s="66" t="b">
        <f t="shared" si="2"/>
        <v>1</v>
      </c>
      <c r="K23" s="66" t="b">
        <f t="shared" si="2"/>
        <v>1</v>
      </c>
      <c r="L23" s="66" t="b">
        <f t="shared" si="2"/>
        <v>1</v>
      </c>
      <c r="M23" s="66" t="b">
        <f t="shared" si="2"/>
        <v>1</v>
      </c>
      <c r="N23" s="66" t="b">
        <f t="shared" si="2"/>
        <v>1</v>
      </c>
      <c r="O23" s="66" t="b">
        <f t="shared" si="2"/>
        <v>1</v>
      </c>
      <c r="P23" s="66" t="b">
        <f t="shared" si="2"/>
        <v>1</v>
      </c>
      <c r="Q23" s="66" t="b">
        <f t="shared" si="2"/>
        <v>1</v>
      </c>
      <c r="R23" s="66" t="b">
        <f t="shared" si="2"/>
        <v>1</v>
      </c>
      <c r="S23" s="67" t="b">
        <f t="shared" si="2"/>
        <v>1</v>
      </c>
      <c r="T23" s="65" t="b">
        <f t="shared" si="2"/>
        <v>1</v>
      </c>
      <c r="U23" s="66" t="b">
        <f t="shared" si="2"/>
        <v>1</v>
      </c>
      <c r="V23" s="66" t="b">
        <f t="shared" si="2"/>
        <v>1</v>
      </c>
      <c r="W23" s="66" t="b">
        <f t="shared" si="2"/>
        <v>1</v>
      </c>
      <c r="X23" s="66" t="b">
        <f t="shared" si="2"/>
        <v>1</v>
      </c>
      <c r="Y23" s="66" t="b">
        <f t="shared" si="2"/>
        <v>1</v>
      </c>
      <c r="Z23" s="66" t="b">
        <f t="shared" si="2"/>
        <v>1</v>
      </c>
      <c r="AA23" s="66" t="b">
        <f t="shared" si="2"/>
        <v>1</v>
      </c>
      <c r="AB23" s="66" t="b">
        <f t="shared" si="2"/>
        <v>1</v>
      </c>
      <c r="AC23" s="66" t="b">
        <f t="shared" si="2"/>
        <v>1</v>
      </c>
      <c r="AD23" s="66" t="b">
        <f t="shared" si="2"/>
        <v>1</v>
      </c>
      <c r="AE23" s="67" t="b">
        <f t="shared" si="2"/>
        <v>1</v>
      </c>
    </row>
    <row r="24" spans="1:31" ht="59.25" customHeight="1" x14ac:dyDescent="0.3">
      <c r="A24" s="61" t="s">
        <v>50</v>
      </c>
      <c r="B24" s="218" t="s">
        <v>152</v>
      </c>
      <c r="C24" s="218"/>
      <c r="D24" s="218"/>
      <c r="E24" s="218"/>
      <c r="F24" s="218"/>
      <c r="G24" s="219"/>
      <c r="H24" s="68">
        <f>IF(H23=TRUE, H22-H20, 0)</f>
        <v>500</v>
      </c>
      <c r="I24" s="69">
        <f t="shared" ref="I24:V24" si="3">IF(I23=TRUE, I22-I20, 0)</f>
        <v>500</v>
      </c>
      <c r="J24" s="69">
        <f t="shared" si="3"/>
        <v>500</v>
      </c>
      <c r="K24" s="69">
        <f t="shared" si="3"/>
        <v>525</v>
      </c>
      <c r="L24" s="69">
        <f t="shared" si="3"/>
        <v>525</v>
      </c>
      <c r="M24" s="69">
        <f t="shared" si="3"/>
        <v>525</v>
      </c>
      <c r="N24" s="69">
        <f t="shared" si="3"/>
        <v>525</v>
      </c>
      <c r="O24" s="69">
        <f t="shared" si="3"/>
        <v>525</v>
      </c>
      <c r="P24" s="69">
        <f t="shared" si="3"/>
        <v>525</v>
      </c>
      <c r="Q24" s="69">
        <f t="shared" si="3"/>
        <v>525</v>
      </c>
      <c r="R24" s="69">
        <f t="shared" si="3"/>
        <v>525</v>
      </c>
      <c r="S24" s="70">
        <f t="shared" si="3"/>
        <v>525</v>
      </c>
      <c r="T24" s="76">
        <f>IF(T23=TRUE, T22-T20, 0)</f>
        <v>472.5</v>
      </c>
      <c r="U24" s="71">
        <f t="shared" si="3"/>
        <v>472.5</v>
      </c>
      <c r="V24" s="71">
        <f t="shared" si="3"/>
        <v>472.5</v>
      </c>
      <c r="W24" s="71">
        <f>IF(W23=TRUE, W22-W20, 0)-0.01</f>
        <v>496.11500000000001</v>
      </c>
      <c r="X24" s="71">
        <f>IF(X23=TRUE, X22-X20, 0)-0.01</f>
        <v>496.11500000000001</v>
      </c>
      <c r="Y24" s="71">
        <f t="shared" ref="Y24:AD24" si="4">IF(Y23=TRUE, Y22-Y20, 0)-0.01</f>
        <v>496.11500000000001</v>
      </c>
      <c r="Z24" s="71">
        <f t="shared" si="4"/>
        <v>496.11500000000001</v>
      </c>
      <c r="AA24" s="71">
        <f t="shared" si="4"/>
        <v>496.11500000000001</v>
      </c>
      <c r="AB24" s="71">
        <f t="shared" si="4"/>
        <v>496.11500000000001</v>
      </c>
      <c r="AC24" s="71">
        <f t="shared" si="4"/>
        <v>496.11500000000001</v>
      </c>
      <c r="AD24" s="71">
        <f t="shared" si="4"/>
        <v>496.11500000000001</v>
      </c>
      <c r="AE24" s="72">
        <f>IF(AE23=TRUE, AE22-AE20, 0)-0.01</f>
        <v>496.11500000000001</v>
      </c>
    </row>
    <row r="25" spans="1:31" ht="63" customHeight="1" x14ac:dyDescent="0.3">
      <c r="A25" s="61" t="s">
        <v>52</v>
      </c>
      <c r="B25" s="262" t="s">
        <v>153</v>
      </c>
      <c r="C25" s="262"/>
      <c r="D25" s="262"/>
      <c r="E25" s="262"/>
      <c r="F25" s="262"/>
      <c r="G25" s="263"/>
      <c r="H25" s="77">
        <f>IF(H23=TRUE,H20,H22)</f>
        <v>700</v>
      </c>
      <c r="I25" s="78">
        <f t="shared" ref="I25:AD25" si="5">IF(I23=TRUE,I20,I22)</f>
        <v>700</v>
      </c>
      <c r="J25" s="78">
        <f t="shared" si="5"/>
        <v>700</v>
      </c>
      <c r="K25" s="78">
        <f t="shared" si="5"/>
        <v>735</v>
      </c>
      <c r="L25" s="78">
        <f t="shared" si="5"/>
        <v>735</v>
      </c>
      <c r="M25" s="78">
        <f t="shared" si="5"/>
        <v>735</v>
      </c>
      <c r="N25" s="78">
        <f t="shared" si="5"/>
        <v>735</v>
      </c>
      <c r="O25" s="78">
        <f t="shared" si="5"/>
        <v>735</v>
      </c>
      <c r="P25" s="78">
        <f t="shared" si="5"/>
        <v>735</v>
      </c>
      <c r="Q25" s="78">
        <f t="shared" si="5"/>
        <v>735</v>
      </c>
      <c r="R25" s="78">
        <f t="shared" si="5"/>
        <v>735</v>
      </c>
      <c r="S25" s="79">
        <f t="shared" si="5"/>
        <v>735</v>
      </c>
      <c r="T25" s="80">
        <f t="shared" si="5"/>
        <v>787.5</v>
      </c>
      <c r="U25" s="81">
        <f t="shared" si="5"/>
        <v>787.5</v>
      </c>
      <c r="V25" s="81">
        <f t="shared" si="5"/>
        <v>787.5</v>
      </c>
      <c r="W25" s="81">
        <f t="shared" si="5"/>
        <v>826.875</v>
      </c>
      <c r="X25" s="81">
        <f t="shared" si="5"/>
        <v>826.875</v>
      </c>
      <c r="Y25" s="81">
        <f t="shared" si="5"/>
        <v>826.875</v>
      </c>
      <c r="Z25" s="81">
        <f t="shared" si="5"/>
        <v>826.875</v>
      </c>
      <c r="AA25" s="81">
        <f t="shared" si="5"/>
        <v>826.875</v>
      </c>
      <c r="AB25" s="81">
        <f t="shared" si="5"/>
        <v>826.875</v>
      </c>
      <c r="AC25" s="81">
        <f t="shared" si="5"/>
        <v>826.875</v>
      </c>
      <c r="AD25" s="81">
        <f t="shared" si="5"/>
        <v>826.875</v>
      </c>
      <c r="AE25" s="82">
        <f>IF(AE23=TRUE,AE20,AE22)</f>
        <v>826.875</v>
      </c>
    </row>
    <row r="26" spans="1:31" ht="85.5" customHeight="1" x14ac:dyDescent="0.3">
      <c r="A26" s="83" t="s">
        <v>54</v>
      </c>
      <c r="B26" s="264" t="s">
        <v>154</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85">
        <v>0</v>
      </c>
      <c r="X26" s="85">
        <v>0</v>
      </c>
      <c r="Y26" s="85">
        <v>0</v>
      </c>
      <c r="Z26" s="85">
        <v>0</v>
      </c>
      <c r="AA26" s="85">
        <v>0</v>
      </c>
      <c r="AB26" s="85">
        <v>0</v>
      </c>
      <c r="AC26" s="85">
        <v>0</v>
      </c>
      <c r="AD26" s="85">
        <v>0</v>
      </c>
      <c r="AE26" s="86">
        <v>0</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205B7-356C-42F9-A96C-E387E48A423C}">
  <sheetPr>
    <tabColor theme="6" tint="0.79998168889431442"/>
  </sheetPr>
  <dimension ref="A1:J64"/>
  <sheetViews>
    <sheetView workbookViewId="0">
      <selection activeCell="B19" sqref="B19:G19"/>
    </sheetView>
  </sheetViews>
  <sheetFormatPr defaultRowHeight="14.4" x14ac:dyDescent="0.3"/>
  <cols>
    <col min="1" max="1" width="15.109375" customWidth="1"/>
    <col min="2" max="2" width="9.109375" style="17"/>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10" ht="19.2" x14ac:dyDescent="0.45">
      <c r="A1" s="13" t="s">
        <v>123</v>
      </c>
      <c r="B1" s="14"/>
      <c r="C1" s="14"/>
      <c r="D1" s="14"/>
      <c r="E1" s="2"/>
      <c r="F1" s="2"/>
      <c r="G1" s="2"/>
      <c r="H1" s="2"/>
    </row>
    <row r="2" spans="1:10" x14ac:dyDescent="0.3">
      <c r="B2"/>
    </row>
    <row r="3" spans="1:10" ht="19.2" x14ac:dyDescent="0.3">
      <c r="A3" s="236" t="s">
        <v>124</v>
      </c>
      <c r="B3" s="236"/>
      <c r="C3" s="236"/>
      <c r="D3" s="236"/>
      <c r="E3" s="236"/>
      <c r="F3" s="236"/>
      <c r="G3" s="236"/>
      <c r="H3" s="236"/>
    </row>
    <row r="4" spans="1:10" ht="38.25" customHeight="1" x14ac:dyDescent="0.3">
      <c r="A4" s="244" t="s">
        <v>65</v>
      </c>
      <c r="B4" s="244"/>
      <c r="C4" s="244"/>
      <c r="D4" s="244"/>
      <c r="E4" s="244"/>
      <c r="F4" s="244"/>
      <c r="G4" s="244"/>
      <c r="H4" s="244"/>
    </row>
    <row r="5" spans="1:10" ht="57.6" x14ac:dyDescent="0.3">
      <c r="A5" s="3" t="s">
        <v>66</v>
      </c>
      <c r="B5" s="4" t="s">
        <v>67</v>
      </c>
      <c r="C5" s="4" t="s">
        <v>68</v>
      </c>
      <c r="D5" s="4" t="s">
        <v>69</v>
      </c>
      <c r="E5" s="4" t="s">
        <v>125</v>
      </c>
      <c r="F5" s="4" t="s">
        <v>71</v>
      </c>
      <c r="G5" s="4" t="s">
        <v>72</v>
      </c>
      <c r="H5" s="5" t="s">
        <v>73</v>
      </c>
    </row>
    <row r="6" spans="1:10" ht="19.2" x14ac:dyDescent="0.3">
      <c r="A6" s="6" t="s">
        <v>10</v>
      </c>
      <c r="B6" s="31" t="s">
        <v>11</v>
      </c>
      <c r="C6" s="31" t="s">
        <v>12</v>
      </c>
      <c r="D6" s="31" t="s">
        <v>74</v>
      </c>
      <c r="E6" s="31" t="s">
        <v>74</v>
      </c>
      <c r="F6" s="31" t="s">
        <v>12</v>
      </c>
      <c r="G6" s="31" t="s">
        <v>75</v>
      </c>
      <c r="H6" s="12">
        <v>0</v>
      </c>
    </row>
    <row r="7" spans="1:10" ht="19.2" x14ac:dyDescent="0.3">
      <c r="A7" s="6" t="s">
        <v>13</v>
      </c>
      <c r="B7" s="31" t="s">
        <v>14</v>
      </c>
      <c r="C7" s="31" t="s">
        <v>15</v>
      </c>
      <c r="D7" s="31" t="s">
        <v>76</v>
      </c>
      <c r="E7" s="31" t="s">
        <v>77</v>
      </c>
      <c r="F7" s="31" t="s">
        <v>77</v>
      </c>
      <c r="G7" s="31" t="s">
        <v>78</v>
      </c>
      <c r="H7" s="7" t="s">
        <v>75</v>
      </c>
    </row>
    <row r="8" spans="1:10" ht="19.2" x14ac:dyDescent="0.3">
      <c r="A8" s="8" t="s">
        <v>16</v>
      </c>
      <c r="B8" s="9" t="s">
        <v>17</v>
      </c>
      <c r="C8" s="9" t="s">
        <v>18</v>
      </c>
      <c r="D8" s="9" t="s">
        <v>74</v>
      </c>
      <c r="E8" s="9" t="s">
        <v>74</v>
      </c>
      <c r="F8" s="9" t="s">
        <v>77</v>
      </c>
      <c r="G8" s="9" t="s">
        <v>79</v>
      </c>
      <c r="H8" s="10" t="s">
        <v>75</v>
      </c>
    </row>
    <row r="9" spans="1:10" x14ac:dyDescent="0.3">
      <c r="B9"/>
    </row>
    <row r="10" spans="1:10" ht="19.2" x14ac:dyDescent="0.45">
      <c r="A10" s="30" t="s">
        <v>80</v>
      </c>
      <c r="B10" s="28"/>
      <c r="C10" s="28"/>
      <c r="D10" s="28"/>
      <c r="E10" s="28"/>
      <c r="F10" s="28"/>
      <c r="G10" s="2"/>
      <c r="H10" s="2"/>
      <c r="I10" s="2" t="s">
        <v>81</v>
      </c>
      <c r="J10" s="2"/>
    </row>
    <row r="11" spans="1:10" ht="16.5" customHeight="1" x14ac:dyDescent="0.4">
      <c r="A11" s="18" t="s">
        <v>82</v>
      </c>
      <c r="B11" s="240" t="s">
        <v>83</v>
      </c>
      <c r="C11" s="240"/>
      <c r="D11" s="240"/>
      <c r="E11" s="240"/>
      <c r="F11" s="240"/>
      <c r="G11" s="240"/>
      <c r="H11" s="19" t="s">
        <v>84</v>
      </c>
    </row>
    <row r="12" spans="1:10" ht="16.5" customHeight="1" x14ac:dyDescent="0.4">
      <c r="A12" s="18" t="s">
        <v>85</v>
      </c>
      <c r="B12" s="239" t="s">
        <v>86</v>
      </c>
      <c r="C12" s="239"/>
      <c r="D12" s="239"/>
      <c r="E12" s="239"/>
      <c r="F12" s="239"/>
      <c r="G12" s="239"/>
      <c r="H12" s="21" t="s">
        <v>126</v>
      </c>
    </row>
    <row r="13" spans="1:10" ht="16.5" customHeight="1" x14ac:dyDescent="0.4">
      <c r="A13" s="18" t="s">
        <v>88</v>
      </c>
      <c r="B13" s="239" t="s">
        <v>89</v>
      </c>
      <c r="C13" s="239"/>
      <c r="D13" s="239"/>
      <c r="E13" s="239"/>
      <c r="F13" s="239"/>
      <c r="G13" s="239"/>
      <c r="H13" s="27">
        <v>2023</v>
      </c>
    </row>
    <row r="14" spans="1:10" ht="16.5" customHeight="1" x14ac:dyDescent="0.4">
      <c r="A14" s="18" t="s">
        <v>90</v>
      </c>
      <c r="B14" s="239" t="s">
        <v>91</v>
      </c>
      <c r="C14" s="239"/>
      <c r="D14" s="239"/>
      <c r="E14" s="239"/>
      <c r="F14" s="239"/>
      <c r="G14" s="239"/>
      <c r="H14" s="21" t="b">
        <v>0</v>
      </c>
    </row>
    <row r="15" spans="1:10" ht="16.5" customHeight="1" x14ac:dyDescent="0.4">
      <c r="A15" s="18" t="s">
        <v>92</v>
      </c>
      <c r="B15" s="239" t="s">
        <v>33</v>
      </c>
      <c r="C15" s="239"/>
      <c r="D15" s="239"/>
      <c r="E15" s="239"/>
      <c r="F15" s="239"/>
      <c r="G15" s="239"/>
      <c r="H15" s="21" t="b">
        <v>1</v>
      </c>
    </row>
    <row r="16" spans="1:10" ht="16.5" customHeight="1" x14ac:dyDescent="0.3">
      <c r="A16" s="20" t="s">
        <v>93</v>
      </c>
      <c r="B16" s="241" t="s">
        <v>94</v>
      </c>
      <c r="C16" s="242"/>
      <c r="D16" s="242"/>
      <c r="E16" s="242"/>
      <c r="F16" s="242"/>
      <c r="G16" s="243"/>
      <c r="H16" s="21" t="s">
        <v>61</v>
      </c>
    </row>
    <row r="17" spans="1:9" ht="16.5" customHeight="1" x14ac:dyDescent="0.4">
      <c r="A17" s="18" t="s">
        <v>95</v>
      </c>
      <c r="B17" s="239" t="s">
        <v>37</v>
      </c>
      <c r="C17" s="239"/>
      <c r="D17" s="239"/>
      <c r="E17" s="239"/>
      <c r="F17" s="239"/>
      <c r="G17" s="239"/>
      <c r="H17" s="21">
        <v>80</v>
      </c>
    </row>
    <row r="18" spans="1:9" ht="16.5" customHeight="1" x14ac:dyDescent="0.4">
      <c r="A18" s="18" t="s">
        <v>96</v>
      </c>
      <c r="B18" s="239" t="s">
        <v>39</v>
      </c>
      <c r="C18" s="239"/>
      <c r="D18" s="239"/>
      <c r="E18" s="239"/>
      <c r="F18" s="239"/>
      <c r="G18" s="239"/>
      <c r="H18" s="22">
        <v>1000</v>
      </c>
    </row>
    <row r="19" spans="1:9" ht="66.75" customHeight="1" x14ac:dyDescent="0.3">
      <c r="A19" s="20" t="s">
        <v>97</v>
      </c>
      <c r="B19" s="238" t="s">
        <v>98</v>
      </c>
      <c r="C19" s="238"/>
      <c r="D19" s="238"/>
      <c r="E19" s="238"/>
      <c r="F19" s="238"/>
      <c r="G19" s="238"/>
      <c r="H19" s="23">
        <v>0.7</v>
      </c>
    </row>
    <row r="20" spans="1:9" ht="34.5" customHeight="1" x14ac:dyDescent="0.3">
      <c r="A20" s="20" t="s">
        <v>99</v>
      </c>
      <c r="B20" s="238" t="s">
        <v>100</v>
      </c>
      <c r="C20" s="238"/>
      <c r="D20" s="238"/>
      <c r="E20" s="238"/>
      <c r="F20" s="238"/>
      <c r="G20" s="238"/>
      <c r="H20" s="22">
        <v>700</v>
      </c>
      <c r="I20" s="25">
        <f>H18*H19*(1+(80-H17)/H17)</f>
        <v>700</v>
      </c>
    </row>
    <row r="21" spans="1:9" ht="16.5" customHeight="1" x14ac:dyDescent="0.4">
      <c r="A21" s="18" t="s">
        <v>101</v>
      </c>
      <c r="B21" s="239" t="s">
        <v>45</v>
      </c>
      <c r="C21" s="239"/>
      <c r="D21" s="239"/>
      <c r="E21" s="239"/>
      <c r="F21" s="239"/>
      <c r="G21" s="239"/>
      <c r="H21" s="21" t="s">
        <v>62</v>
      </c>
    </row>
    <row r="22" spans="1:9" ht="16.5" customHeight="1" x14ac:dyDescent="0.4">
      <c r="A22" s="18" t="s">
        <v>102</v>
      </c>
      <c r="B22" s="239" t="s">
        <v>47</v>
      </c>
      <c r="C22" s="239"/>
      <c r="D22" s="239"/>
      <c r="E22" s="239"/>
      <c r="F22" s="239"/>
      <c r="G22" s="239"/>
      <c r="H22" s="22">
        <v>600</v>
      </c>
    </row>
    <row r="23" spans="1:9" ht="16.5" customHeight="1" x14ac:dyDescent="0.4">
      <c r="A23" s="18" t="s">
        <v>103</v>
      </c>
      <c r="B23" s="239" t="s">
        <v>49</v>
      </c>
      <c r="C23" s="239"/>
      <c r="D23" s="239"/>
      <c r="E23" s="239"/>
      <c r="F23" s="239"/>
      <c r="G23" s="239"/>
      <c r="H23" s="21" t="b">
        <v>0</v>
      </c>
      <c r="I23" t="b">
        <f>IF(H22&gt;H20, TRUE, FALSE)</f>
        <v>0</v>
      </c>
    </row>
    <row r="24" spans="1:9" ht="51.75" customHeight="1" x14ac:dyDescent="0.3">
      <c r="A24" s="20" t="s">
        <v>104</v>
      </c>
      <c r="B24" s="237" t="s">
        <v>105</v>
      </c>
      <c r="C24" s="238"/>
      <c r="D24" s="238"/>
      <c r="E24" s="238"/>
      <c r="F24" s="238"/>
      <c r="G24" s="238"/>
      <c r="H24" s="22">
        <v>0</v>
      </c>
      <c r="I24">
        <f>IF(I23=TRUE, H22-H20, 0)</f>
        <v>0</v>
      </c>
    </row>
    <row r="25" spans="1:9" ht="47.25" customHeight="1" x14ac:dyDescent="0.3">
      <c r="A25" s="20" t="s">
        <v>106</v>
      </c>
      <c r="B25" s="237" t="s">
        <v>107</v>
      </c>
      <c r="C25" s="238"/>
      <c r="D25" s="238"/>
      <c r="E25" s="238"/>
      <c r="F25" s="238"/>
      <c r="G25" s="238"/>
      <c r="H25" s="22">
        <v>600</v>
      </c>
      <c r="I25">
        <f>IF(H23=TRUE, H20, H22)</f>
        <v>600</v>
      </c>
    </row>
    <row r="26" spans="1:9" ht="64.5" customHeight="1" x14ac:dyDescent="0.3">
      <c r="A26" s="20" t="s">
        <v>108</v>
      </c>
      <c r="B26" s="237" t="s">
        <v>109</v>
      </c>
      <c r="C26" s="238"/>
      <c r="D26" s="238"/>
      <c r="E26" s="238"/>
      <c r="F26" s="238"/>
      <c r="G26" s="238"/>
      <c r="H26" s="22">
        <v>0</v>
      </c>
      <c r="I26">
        <f>IF(H14=FALSE, 0, IF(AND(H14=TRUE,H23=TRUE)=TRUE, 0, IF(AND(H14=TRUE,H23=FALSE)=TRUE,H20-H22,"Error")))</f>
        <v>0</v>
      </c>
    </row>
    <row r="27" spans="1:9" x14ac:dyDescent="0.3">
      <c r="B27"/>
    </row>
    <row r="28" spans="1:9" x14ac:dyDescent="0.3">
      <c r="B28"/>
    </row>
    <row r="29" spans="1:9" ht="19.2" x14ac:dyDescent="0.45">
      <c r="A29" s="30" t="s">
        <v>110</v>
      </c>
      <c r="B29" s="28"/>
      <c r="C29" s="28"/>
      <c r="D29" s="28"/>
      <c r="E29" s="28"/>
      <c r="F29" s="28"/>
      <c r="G29" s="2"/>
      <c r="H29" s="2"/>
    </row>
    <row r="30" spans="1:9" ht="16.5" customHeight="1" x14ac:dyDescent="0.4">
      <c r="A30" s="18" t="s">
        <v>82</v>
      </c>
      <c r="B30" s="240" t="s">
        <v>83</v>
      </c>
      <c r="C30" s="240"/>
      <c r="D30" s="240"/>
      <c r="E30" s="240"/>
      <c r="F30" s="240"/>
      <c r="G30" s="240"/>
      <c r="H30" s="19" t="s">
        <v>84</v>
      </c>
    </row>
    <row r="31" spans="1:9" ht="16.5" customHeight="1" x14ac:dyDescent="0.4">
      <c r="A31" s="18" t="s">
        <v>85</v>
      </c>
      <c r="B31" s="239" t="s">
        <v>86</v>
      </c>
      <c r="C31" s="239"/>
      <c r="D31" s="239"/>
      <c r="E31" s="239"/>
      <c r="F31" s="239"/>
      <c r="G31" s="239"/>
      <c r="H31" s="21" t="s">
        <v>126</v>
      </c>
    </row>
    <row r="32" spans="1:9" ht="16.5" customHeight="1" x14ac:dyDescent="0.4">
      <c r="A32" s="18" t="s">
        <v>88</v>
      </c>
      <c r="B32" s="239" t="s">
        <v>89</v>
      </c>
      <c r="C32" s="239"/>
      <c r="D32" s="239"/>
      <c r="E32" s="239"/>
      <c r="F32" s="239"/>
      <c r="G32" s="239"/>
      <c r="H32" s="27">
        <v>2023</v>
      </c>
    </row>
    <row r="33" spans="1:9" ht="16.5" customHeight="1" x14ac:dyDescent="0.4">
      <c r="A33" s="18" t="s">
        <v>90</v>
      </c>
      <c r="B33" s="239" t="s">
        <v>91</v>
      </c>
      <c r="C33" s="239"/>
      <c r="D33" s="239"/>
      <c r="E33" s="239"/>
      <c r="F33" s="239"/>
      <c r="G33" s="239"/>
      <c r="H33" s="21" t="b">
        <v>0</v>
      </c>
    </row>
    <row r="34" spans="1:9" ht="16.5" customHeight="1" x14ac:dyDescent="0.4">
      <c r="A34" s="18" t="s">
        <v>92</v>
      </c>
      <c r="B34" s="239" t="s">
        <v>33</v>
      </c>
      <c r="C34" s="239"/>
      <c r="D34" s="239"/>
      <c r="E34" s="239"/>
      <c r="F34" s="239"/>
      <c r="G34" s="239"/>
      <c r="H34" s="21" t="b">
        <v>1</v>
      </c>
    </row>
    <row r="35" spans="1:9" ht="16.5" customHeight="1" x14ac:dyDescent="0.3">
      <c r="A35" s="20" t="s">
        <v>93</v>
      </c>
      <c r="B35" s="241" t="s">
        <v>94</v>
      </c>
      <c r="C35" s="242"/>
      <c r="D35" s="242"/>
      <c r="E35" s="242"/>
      <c r="F35" s="242"/>
      <c r="G35" s="243"/>
      <c r="H35" s="21" t="s">
        <v>61</v>
      </c>
    </row>
    <row r="36" spans="1:9" ht="16.5" customHeight="1" x14ac:dyDescent="0.4">
      <c r="A36" s="18" t="s">
        <v>95</v>
      </c>
      <c r="B36" s="239" t="s">
        <v>37</v>
      </c>
      <c r="C36" s="239"/>
      <c r="D36" s="239"/>
      <c r="E36" s="239"/>
      <c r="F36" s="239"/>
      <c r="G36" s="239"/>
      <c r="H36" s="21">
        <v>80</v>
      </c>
    </row>
    <row r="37" spans="1:9" ht="16.5" customHeight="1" x14ac:dyDescent="0.4">
      <c r="A37" s="18" t="s">
        <v>96</v>
      </c>
      <c r="B37" s="239" t="s">
        <v>39</v>
      </c>
      <c r="C37" s="239"/>
      <c r="D37" s="239"/>
      <c r="E37" s="239"/>
      <c r="F37" s="239"/>
      <c r="G37" s="239"/>
      <c r="H37" s="22">
        <v>1000</v>
      </c>
    </row>
    <row r="38" spans="1:9" ht="72" customHeight="1" x14ac:dyDescent="0.3">
      <c r="A38" s="20" t="s">
        <v>97</v>
      </c>
      <c r="B38" s="238" t="s">
        <v>98</v>
      </c>
      <c r="C38" s="238"/>
      <c r="D38" s="238"/>
      <c r="E38" s="238"/>
      <c r="F38" s="238"/>
      <c r="G38" s="238"/>
      <c r="H38" s="23">
        <v>0.7</v>
      </c>
    </row>
    <row r="39" spans="1:9" ht="33.75" customHeight="1" x14ac:dyDescent="0.3">
      <c r="A39" s="20" t="s">
        <v>99</v>
      </c>
      <c r="B39" s="238" t="s">
        <v>100</v>
      </c>
      <c r="C39" s="238"/>
      <c r="D39" s="238"/>
      <c r="E39" s="238"/>
      <c r="F39" s="238"/>
      <c r="G39" s="238"/>
      <c r="H39" s="22">
        <v>700</v>
      </c>
      <c r="I39" s="25">
        <f>H37*H38*(1+(80-H36)/H36)</f>
        <v>700</v>
      </c>
    </row>
    <row r="40" spans="1:9" ht="16.5" customHeight="1" x14ac:dyDescent="0.4">
      <c r="A40" s="18" t="s">
        <v>101</v>
      </c>
      <c r="B40" s="239" t="s">
        <v>45</v>
      </c>
      <c r="C40" s="239"/>
      <c r="D40" s="239"/>
      <c r="E40" s="239"/>
      <c r="F40" s="239"/>
      <c r="G40" s="239"/>
      <c r="H40" s="21" t="s">
        <v>61</v>
      </c>
    </row>
    <row r="41" spans="1:9" ht="16.5" customHeight="1" x14ac:dyDescent="0.4">
      <c r="A41" s="18" t="s">
        <v>102</v>
      </c>
      <c r="B41" s="239" t="s">
        <v>47</v>
      </c>
      <c r="C41" s="239"/>
      <c r="D41" s="239"/>
      <c r="E41" s="239"/>
      <c r="F41" s="239"/>
      <c r="G41" s="239"/>
      <c r="H41" s="22">
        <v>1000</v>
      </c>
    </row>
    <row r="42" spans="1:9" ht="16.5" customHeight="1" x14ac:dyDescent="0.4">
      <c r="A42" s="18" t="s">
        <v>103</v>
      </c>
      <c r="B42" s="239" t="s">
        <v>49</v>
      </c>
      <c r="C42" s="239"/>
      <c r="D42" s="239"/>
      <c r="E42" s="239"/>
      <c r="F42" s="239"/>
      <c r="G42" s="239"/>
      <c r="H42" s="21" t="b">
        <v>1</v>
      </c>
      <c r="I42" t="str">
        <f>IF(H41&gt;H39, "TRUE", "FALSE")</f>
        <v>TRUE</v>
      </c>
    </row>
    <row r="43" spans="1:9" ht="48" customHeight="1" x14ac:dyDescent="0.3">
      <c r="A43" s="20" t="s">
        <v>104</v>
      </c>
      <c r="B43" s="237" t="s">
        <v>105</v>
      </c>
      <c r="C43" s="238"/>
      <c r="D43" s="238"/>
      <c r="E43" s="238"/>
      <c r="F43" s="238"/>
      <c r="G43" s="238"/>
      <c r="H43" s="22">
        <v>300</v>
      </c>
      <c r="I43">
        <f>IF(I42="TRUE", H41-H39, 0)</f>
        <v>300</v>
      </c>
    </row>
    <row r="44" spans="1:9" ht="52.5" customHeight="1" x14ac:dyDescent="0.3">
      <c r="A44" s="20" t="s">
        <v>106</v>
      </c>
      <c r="B44" s="237" t="s">
        <v>107</v>
      </c>
      <c r="C44" s="238"/>
      <c r="D44" s="238"/>
      <c r="E44" s="238"/>
      <c r="F44" s="238"/>
      <c r="G44" s="238"/>
      <c r="H44" s="22">
        <v>700</v>
      </c>
      <c r="I44">
        <f>IF(H42=TRUE, H39, H41)</f>
        <v>700</v>
      </c>
    </row>
    <row r="45" spans="1:9" ht="67.5" customHeight="1" x14ac:dyDescent="0.3">
      <c r="A45" s="20" t="s">
        <v>108</v>
      </c>
      <c r="B45" s="237" t="s">
        <v>109</v>
      </c>
      <c r="C45" s="238"/>
      <c r="D45" s="238"/>
      <c r="E45" s="238"/>
      <c r="F45" s="238"/>
      <c r="G45" s="238"/>
      <c r="H45" s="22">
        <v>0</v>
      </c>
      <c r="I45">
        <f>IF(H33=FALSE, 0, IF(AND(H33=TRUE,H42=TRUE)=TRUE, 0, IF(AND(H33=TRUE,H42=FALSE)=TRUE,H39-H41,"Error")))</f>
        <v>0</v>
      </c>
    </row>
    <row r="46" spans="1:9" x14ac:dyDescent="0.3">
      <c r="B46"/>
    </row>
    <row r="47" spans="1:9" x14ac:dyDescent="0.3">
      <c r="B47"/>
    </row>
    <row r="48" spans="1:9" ht="19.2" x14ac:dyDescent="0.45">
      <c r="A48" s="30" t="s">
        <v>111</v>
      </c>
      <c r="B48" s="28"/>
      <c r="C48" s="28"/>
      <c r="D48" s="28"/>
      <c r="E48" s="28"/>
      <c r="F48" s="28"/>
      <c r="G48" s="2"/>
      <c r="H48" s="2"/>
    </row>
    <row r="49" spans="1:9" ht="16.5" customHeight="1" x14ac:dyDescent="0.4">
      <c r="A49" s="18" t="s">
        <v>82</v>
      </c>
      <c r="B49" s="240" t="s">
        <v>83</v>
      </c>
      <c r="C49" s="240"/>
      <c r="D49" s="240"/>
      <c r="E49" s="240"/>
      <c r="F49" s="240"/>
      <c r="G49" s="240"/>
      <c r="H49" s="19" t="s">
        <v>84</v>
      </c>
    </row>
    <row r="50" spans="1:9" ht="16.5" customHeight="1" x14ac:dyDescent="0.4">
      <c r="A50" s="18" t="s">
        <v>85</v>
      </c>
      <c r="B50" s="239" t="s">
        <v>86</v>
      </c>
      <c r="C50" s="239"/>
      <c r="D50" s="239"/>
      <c r="E50" s="239"/>
      <c r="F50" s="239"/>
      <c r="G50" s="239"/>
      <c r="H50" s="21" t="s">
        <v>126</v>
      </c>
    </row>
    <row r="51" spans="1:9" ht="16.5" customHeight="1" x14ac:dyDescent="0.4">
      <c r="A51" s="18" t="s">
        <v>88</v>
      </c>
      <c r="B51" s="239" t="s">
        <v>89</v>
      </c>
      <c r="C51" s="239"/>
      <c r="D51" s="239"/>
      <c r="E51" s="239"/>
      <c r="F51" s="239"/>
      <c r="G51" s="239"/>
      <c r="H51" s="27">
        <v>2023</v>
      </c>
    </row>
    <row r="52" spans="1:9" ht="16.5" customHeight="1" x14ac:dyDescent="0.4">
      <c r="A52" s="18" t="s">
        <v>90</v>
      </c>
      <c r="B52" s="239" t="s">
        <v>91</v>
      </c>
      <c r="C52" s="239"/>
      <c r="D52" s="239"/>
      <c r="E52" s="239"/>
      <c r="F52" s="239"/>
      <c r="G52" s="239"/>
      <c r="H52" s="21" t="b">
        <v>0</v>
      </c>
    </row>
    <row r="53" spans="1:9" ht="16.5" customHeight="1" x14ac:dyDescent="0.4">
      <c r="A53" s="18" t="s">
        <v>92</v>
      </c>
      <c r="B53" s="239" t="s">
        <v>33</v>
      </c>
      <c r="C53" s="239"/>
      <c r="D53" s="239"/>
      <c r="E53" s="239"/>
      <c r="F53" s="239"/>
      <c r="G53" s="239"/>
      <c r="H53" s="21" t="b">
        <v>1</v>
      </c>
    </row>
    <row r="54" spans="1:9" ht="16.5" customHeight="1" x14ac:dyDescent="0.3">
      <c r="A54" s="20" t="s">
        <v>93</v>
      </c>
      <c r="B54" s="241" t="s">
        <v>94</v>
      </c>
      <c r="C54" s="242"/>
      <c r="D54" s="242"/>
      <c r="E54" s="242"/>
      <c r="F54" s="242"/>
      <c r="G54" s="243"/>
      <c r="H54" s="21" t="s">
        <v>112</v>
      </c>
    </row>
    <row r="55" spans="1:9" ht="16.5" customHeight="1" x14ac:dyDescent="0.4">
      <c r="A55" s="18" t="s">
        <v>95</v>
      </c>
      <c r="B55" s="239" t="s">
        <v>37</v>
      </c>
      <c r="C55" s="239"/>
      <c r="D55" s="239"/>
      <c r="E55" s="239"/>
      <c r="F55" s="239"/>
      <c r="G55" s="239"/>
      <c r="H55" s="21">
        <v>80</v>
      </c>
    </row>
    <row r="56" spans="1:9" ht="16.5" customHeight="1" x14ac:dyDescent="0.4">
      <c r="A56" s="18" t="s">
        <v>96</v>
      </c>
      <c r="B56" s="239" t="s">
        <v>39</v>
      </c>
      <c r="C56" s="239"/>
      <c r="D56" s="239"/>
      <c r="E56" s="239"/>
      <c r="F56" s="239"/>
      <c r="G56" s="239"/>
      <c r="H56" s="22">
        <v>1000</v>
      </c>
    </row>
    <row r="57" spans="1:9" ht="65.25" customHeight="1" x14ac:dyDescent="0.3">
      <c r="A57" s="20" t="s">
        <v>97</v>
      </c>
      <c r="B57" s="238" t="s">
        <v>98</v>
      </c>
      <c r="C57" s="238"/>
      <c r="D57" s="238"/>
      <c r="E57" s="238"/>
      <c r="F57" s="238"/>
      <c r="G57" s="238"/>
      <c r="H57" s="23">
        <v>0.7</v>
      </c>
    </row>
    <row r="58" spans="1:9" ht="36.75" customHeight="1" x14ac:dyDescent="0.3">
      <c r="A58" s="20" t="s">
        <v>99</v>
      </c>
      <c r="B58" s="238" t="s">
        <v>100</v>
      </c>
      <c r="C58" s="238"/>
      <c r="D58" s="238"/>
      <c r="E58" s="238"/>
      <c r="F58" s="238"/>
      <c r="G58" s="238"/>
      <c r="H58" s="22">
        <v>700</v>
      </c>
      <c r="I58" s="25">
        <f>H56*H57*(1+(80-H55)/H55)</f>
        <v>700</v>
      </c>
    </row>
    <row r="59" spans="1:9" ht="16.5" customHeight="1" x14ac:dyDescent="0.4">
      <c r="A59" s="18" t="s">
        <v>101</v>
      </c>
      <c r="B59" s="239" t="s">
        <v>45</v>
      </c>
      <c r="C59" s="239"/>
      <c r="D59" s="239"/>
      <c r="E59" s="239"/>
      <c r="F59" s="239"/>
      <c r="G59" s="239"/>
      <c r="H59" s="21" t="s">
        <v>113</v>
      </c>
    </row>
    <row r="60" spans="1:9" ht="16.5" customHeight="1" x14ac:dyDescent="0.4">
      <c r="A60" s="18" t="s">
        <v>102</v>
      </c>
      <c r="B60" s="239" t="s">
        <v>47</v>
      </c>
      <c r="C60" s="239"/>
      <c r="D60" s="239"/>
      <c r="E60" s="239"/>
      <c r="F60" s="239"/>
      <c r="G60" s="239"/>
      <c r="H60" s="22">
        <v>1200</v>
      </c>
    </row>
    <row r="61" spans="1:9" ht="16.5" customHeight="1" x14ac:dyDescent="0.4">
      <c r="A61" s="18" t="s">
        <v>103</v>
      </c>
      <c r="B61" s="239" t="s">
        <v>49</v>
      </c>
      <c r="C61" s="239"/>
      <c r="D61" s="239"/>
      <c r="E61" s="239"/>
      <c r="F61" s="239"/>
      <c r="G61" s="239"/>
      <c r="H61" s="21" t="b">
        <v>1</v>
      </c>
      <c r="I61" t="str">
        <f>IF(H60&gt;H58, "TRUE", "FALSE")</f>
        <v>TRUE</v>
      </c>
    </row>
    <row r="62" spans="1:9" ht="54" customHeight="1" x14ac:dyDescent="0.3">
      <c r="A62" s="20" t="s">
        <v>104</v>
      </c>
      <c r="B62" s="237" t="s">
        <v>105</v>
      </c>
      <c r="C62" s="238"/>
      <c r="D62" s="238"/>
      <c r="E62" s="238"/>
      <c r="F62" s="238"/>
      <c r="G62" s="238"/>
      <c r="H62" s="22">
        <v>500</v>
      </c>
      <c r="I62">
        <f>IF(I61="TRUE", H60-H58, 0)</f>
        <v>500</v>
      </c>
    </row>
    <row r="63" spans="1:9" ht="49.5" customHeight="1" x14ac:dyDescent="0.3">
      <c r="A63" s="20" t="s">
        <v>106</v>
      </c>
      <c r="B63" s="237" t="s">
        <v>107</v>
      </c>
      <c r="C63" s="238"/>
      <c r="D63" s="238"/>
      <c r="E63" s="238"/>
      <c r="F63" s="238"/>
      <c r="G63" s="238"/>
      <c r="H63" s="22">
        <v>700</v>
      </c>
      <c r="I63">
        <f>IF(H61=TRUE, H58, H60)</f>
        <v>700</v>
      </c>
    </row>
    <row r="64" spans="1:9" ht="68.25" customHeight="1" x14ac:dyDescent="0.3">
      <c r="A64" s="20" t="s">
        <v>108</v>
      </c>
      <c r="B64" s="237" t="s">
        <v>109</v>
      </c>
      <c r="C64" s="238"/>
      <c r="D64" s="238"/>
      <c r="E64" s="238"/>
      <c r="F64" s="238"/>
      <c r="G64" s="238"/>
      <c r="H64" s="22">
        <v>0</v>
      </c>
      <c r="I64">
        <f>IF(H52=FALSE, 0, IF(AND(H52=TRUE,H61=TRUE)=TRUE, 0, IF(AND(H52=TRUE,H61=FALSE)=TRUE,H58-H60,"Error")))</f>
        <v>0</v>
      </c>
    </row>
  </sheetData>
  <mergeCells count="50">
    <mergeCell ref="B12:G12"/>
    <mergeCell ref="A3:H3"/>
    <mergeCell ref="B11:G11"/>
    <mergeCell ref="A4:H4"/>
    <mergeCell ref="B24:G24"/>
    <mergeCell ref="B13:G13"/>
    <mergeCell ref="B14:G14"/>
    <mergeCell ref="B15:G15"/>
    <mergeCell ref="B16:G16"/>
    <mergeCell ref="B17:G17"/>
    <mergeCell ref="B18:G18"/>
    <mergeCell ref="B19:G19"/>
    <mergeCell ref="B20:G20"/>
    <mergeCell ref="B21:G21"/>
    <mergeCell ref="B22:G22"/>
    <mergeCell ref="B23:G23"/>
    <mergeCell ref="B39:G39"/>
    <mergeCell ref="B25:G25"/>
    <mergeCell ref="B26:G26"/>
    <mergeCell ref="B30:G30"/>
    <mergeCell ref="B31:G31"/>
    <mergeCell ref="B32:G32"/>
    <mergeCell ref="B33:G33"/>
    <mergeCell ref="B34:G34"/>
    <mergeCell ref="B35:G35"/>
    <mergeCell ref="B36:G36"/>
    <mergeCell ref="B37:G37"/>
    <mergeCell ref="B38:G38"/>
    <mergeCell ref="B54:G54"/>
    <mergeCell ref="B40:G40"/>
    <mergeCell ref="B41:G41"/>
    <mergeCell ref="B42:G42"/>
    <mergeCell ref="B43:G43"/>
    <mergeCell ref="B44:G44"/>
    <mergeCell ref="B45:G45"/>
    <mergeCell ref="B49:G49"/>
    <mergeCell ref="B50:G50"/>
    <mergeCell ref="B51:G51"/>
    <mergeCell ref="B52:G52"/>
    <mergeCell ref="B53:G53"/>
    <mergeCell ref="B61:G61"/>
    <mergeCell ref="B62:G62"/>
    <mergeCell ref="B63:G63"/>
    <mergeCell ref="B64:G64"/>
    <mergeCell ref="B55:G55"/>
    <mergeCell ref="B56:G56"/>
    <mergeCell ref="B57:G57"/>
    <mergeCell ref="B58:G58"/>
    <mergeCell ref="B59:G59"/>
    <mergeCell ref="B60:G6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9AD6E-8D38-4DEC-8FE5-F88602A3742A}">
  <sheetPr>
    <tabColor theme="6" tint="0.79998168889431442"/>
  </sheetPr>
  <dimension ref="A1:J66"/>
  <sheetViews>
    <sheetView workbookViewId="0">
      <selection activeCell="B20" sqref="B20:G20"/>
    </sheetView>
  </sheetViews>
  <sheetFormatPr defaultRowHeight="14.4" x14ac:dyDescent="0.3"/>
  <cols>
    <col min="1" max="1" width="15.109375" customWidth="1"/>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10" ht="19.2" x14ac:dyDescent="0.45">
      <c r="A1" s="13" t="s">
        <v>123</v>
      </c>
      <c r="B1" s="14"/>
      <c r="C1" s="14"/>
      <c r="D1" s="14"/>
      <c r="E1" s="2"/>
      <c r="F1" s="2"/>
      <c r="G1" s="2"/>
      <c r="H1" s="2"/>
    </row>
    <row r="3" spans="1:10" ht="19.2" x14ac:dyDescent="0.3">
      <c r="A3" s="236" t="s">
        <v>127</v>
      </c>
      <c r="B3" s="236"/>
      <c r="C3" s="236"/>
      <c r="D3" s="236"/>
      <c r="E3" s="236"/>
      <c r="F3" s="236"/>
      <c r="G3" s="236"/>
      <c r="H3" s="236"/>
    </row>
    <row r="4" spans="1:10" ht="40.5" customHeight="1" x14ac:dyDescent="0.3">
      <c r="A4" s="244" t="s">
        <v>65</v>
      </c>
      <c r="B4" s="244"/>
      <c r="C4" s="244"/>
      <c r="D4" s="244"/>
      <c r="E4" s="244"/>
      <c r="F4" s="244"/>
      <c r="G4" s="244"/>
      <c r="H4" s="244"/>
    </row>
    <row r="5" spans="1:10" ht="57.6" x14ac:dyDescent="0.3">
      <c r="A5" s="3" t="s">
        <v>66</v>
      </c>
      <c r="B5" s="4" t="s">
        <v>67</v>
      </c>
      <c r="C5" s="4" t="s">
        <v>68</v>
      </c>
      <c r="D5" s="4" t="s">
        <v>69</v>
      </c>
      <c r="E5" s="4" t="s">
        <v>125</v>
      </c>
      <c r="F5" s="4" t="s">
        <v>71</v>
      </c>
      <c r="G5" s="4" t="s">
        <v>72</v>
      </c>
      <c r="H5" s="5" t="s">
        <v>73</v>
      </c>
    </row>
    <row r="6" spans="1:10" ht="19.2" x14ac:dyDescent="0.3">
      <c r="A6" s="6" t="s">
        <v>10</v>
      </c>
      <c r="B6" s="31" t="s">
        <v>11</v>
      </c>
      <c r="C6" s="31" t="s">
        <v>12</v>
      </c>
      <c r="D6" s="31" t="s">
        <v>74</v>
      </c>
      <c r="E6" s="31" t="s">
        <v>74</v>
      </c>
      <c r="F6" s="31" t="s">
        <v>12</v>
      </c>
      <c r="G6" s="31" t="s">
        <v>75</v>
      </c>
      <c r="H6" s="12">
        <v>0</v>
      </c>
    </row>
    <row r="7" spans="1:10" ht="19.2" x14ac:dyDescent="0.3">
      <c r="A7" s="6" t="s">
        <v>13</v>
      </c>
      <c r="B7" s="31" t="s">
        <v>14</v>
      </c>
      <c r="C7" s="31" t="s">
        <v>15</v>
      </c>
      <c r="D7" s="31" t="s">
        <v>76</v>
      </c>
      <c r="E7" s="31" t="s">
        <v>77</v>
      </c>
      <c r="F7" s="31" t="s">
        <v>77</v>
      </c>
      <c r="G7" s="31" t="s">
        <v>78</v>
      </c>
      <c r="H7" s="7" t="s">
        <v>75</v>
      </c>
    </row>
    <row r="8" spans="1:10" ht="19.2" x14ac:dyDescent="0.3">
      <c r="A8" s="8" t="s">
        <v>16</v>
      </c>
      <c r="B8" s="9" t="s">
        <v>17</v>
      </c>
      <c r="C8" s="9" t="s">
        <v>18</v>
      </c>
      <c r="D8" s="9" t="s">
        <v>74</v>
      </c>
      <c r="E8" s="9" t="s">
        <v>74</v>
      </c>
      <c r="F8" s="9" t="s">
        <v>77</v>
      </c>
      <c r="G8" s="9" t="s">
        <v>79</v>
      </c>
      <c r="H8" s="10" t="s">
        <v>75</v>
      </c>
    </row>
    <row r="11" spans="1:10" ht="16.5" customHeight="1" x14ac:dyDescent="0.45">
      <c r="A11" s="30" t="s">
        <v>80</v>
      </c>
      <c r="B11" s="28"/>
      <c r="C11" s="28"/>
      <c r="D11" s="28"/>
      <c r="E11" s="28"/>
      <c r="F11" s="28"/>
      <c r="G11" s="2"/>
      <c r="H11" s="2"/>
      <c r="I11" s="2" t="s">
        <v>81</v>
      </c>
      <c r="J11" s="2"/>
    </row>
    <row r="12" spans="1:10" ht="16.5" customHeight="1" x14ac:dyDescent="0.4">
      <c r="A12" s="18" t="s">
        <v>82</v>
      </c>
      <c r="B12" s="240" t="s">
        <v>83</v>
      </c>
      <c r="C12" s="240"/>
      <c r="D12" s="240"/>
      <c r="E12" s="240"/>
      <c r="F12" s="240"/>
      <c r="G12" s="240"/>
      <c r="H12" s="19" t="s">
        <v>84</v>
      </c>
    </row>
    <row r="13" spans="1:10" ht="16.5" customHeight="1" x14ac:dyDescent="0.4">
      <c r="A13" s="18" t="s">
        <v>85</v>
      </c>
      <c r="B13" s="239" t="s">
        <v>86</v>
      </c>
      <c r="C13" s="239"/>
      <c r="D13" s="239"/>
      <c r="E13" s="239"/>
      <c r="F13" s="239"/>
      <c r="G13" s="239"/>
      <c r="H13" s="21" t="s">
        <v>126</v>
      </c>
    </row>
    <row r="14" spans="1:10" ht="16.5" customHeight="1" x14ac:dyDescent="0.4">
      <c r="A14" s="18" t="s">
        <v>88</v>
      </c>
      <c r="B14" s="239" t="s">
        <v>89</v>
      </c>
      <c r="C14" s="239"/>
      <c r="D14" s="239"/>
      <c r="E14" s="239"/>
      <c r="F14" s="239"/>
      <c r="G14" s="239"/>
      <c r="H14" s="21">
        <v>2024</v>
      </c>
    </row>
    <row r="15" spans="1:10" ht="16.5" customHeight="1" x14ac:dyDescent="0.4">
      <c r="A15" s="18" t="s">
        <v>90</v>
      </c>
      <c r="B15" s="239" t="s">
        <v>91</v>
      </c>
      <c r="C15" s="239"/>
      <c r="D15" s="239"/>
      <c r="E15" s="239"/>
      <c r="F15" s="239"/>
      <c r="G15" s="239"/>
      <c r="H15" s="21" t="b">
        <v>0</v>
      </c>
    </row>
    <row r="16" spans="1:10" ht="16.5" customHeight="1" x14ac:dyDescent="0.4">
      <c r="A16" s="18" t="s">
        <v>92</v>
      </c>
      <c r="B16" s="239" t="s">
        <v>33</v>
      </c>
      <c r="C16" s="239"/>
      <c r="D16" s="239"/>
      <c r="E16" s="239"/>
      <c r="F16" s="239"/>
      <c r="G16" s="239"/>
      <c r="H16" s="21" t="b">
        <v>1</v>
      </c>
    </row>
    <row r="17" spans="1:9" ht="16.5" customHeight="1" x14ac:dyDescent="0.3">
      <c r="A17" s="20" t="s">
        <v>93</v>
      </c>
      <c r="B17" s="241" t="s">
        <v>94</v>
      </c>
      <c r="C17" s="242"/>
      <c r="D17" s="242"/>
      <c r="E17" s="242"/>
      <c r="F17" s="242"/>
      <c r="G17" s="243"/>
      <c r="H17" s="21" t="s">
        <v>61</v>
      </c>
    </row>
    <row r="18" spans="1:9" ht="16.5" customHeight="1" x14ac:dyDescent="0.4">
      <c r="A18" s="18" t="s">
        <v>95</v>
      </c>
      <c r="B18" s="239" t="s">
        <v>37</v>
      </c>
      <c r="C18" s="239"/>
      <c r="D18" s="239"/>
      <c r="E18" s="239"/>
      <c r="F18" s="239"/>
      <c r="G18" s="239"/>
      <c r="H18" s="21">
        <v>80</v>
      </c>
    </row>
    <row r="19" spans="1:9" ht="16.5" customHeight="1" x14ac:dyDescent="0.4">
      <c r="A19" s="18" t="s">
        <v>96</v>
      </c>
      <c r="B19" s="239" t="s">
        <v>39</v>
      </c>
      <c r="C19" s="239"/>
      <c r="D19" s="239"/>
      <c r="E19" s="239"/>
      <c r="F19" s="239"/>
      <c r="G19" s="239"/>
      <c r="H19" s="22">
        <v>1000</v>
      </c>
    </row>
    <row r="20" spans="1:9" ht="67.5" customHeight="1" x14ac:dyDescent="0.3">
      <c r="A20" s="20" t="s">
        <v>97</v>
      </c>
      <c r="B20" s="238" t="s">
        <v>98</v>
      </c>
      <c r="C20" s="238"/>
      <c r="D20" s="238"/>
      <c r="E20" s="238"/>
      <c r="F20" s="238"/>
      <c r="G20" s="238"/>
      <c r="H20" s="23">
        <v>0.7</v>
      </c>
    </row>
    <row r="21" spans="1:9" ht="34.5" customHeight="1" x14ac:dyDescent="0.3">
      <c r="A21" s="20" t="s">
        <v>99</v>
      </c>
      <c r="B21" s="238" t="s">
        <v>100</v>
      </c>
      <c r="C21" s="238"/>
      <c r="D21" s="238"/>
      <c r="E21" s="238"/>
      <c r="F21" s="238"/>
      <c r="G21" s="238"/>
      <c r="H21" s="22">
        <v>700</v>
      </c>
      <c r="I21" s="25">
        <f>H19*H20*(1+(80-H18)/H18)</f>
        <v>700</v>
      </c>
    </row>
    <row r="22" spans="1:9" ht="16.5" customHeight="1" x14ac:dyDescent="0.4">
      <c r="A22" s="18" t="s">
        <v>101</v>
      </c>
      <c r="B22" s="239" t="s">
        <v>45</v>
      </c>
      <c r="C22" s="239"/>
      <c r="D22" s="239"/>
      <c r="E22" s="239"/>
      <c r="F22" s="239"/>
      <c r="G22" s="239"/>
      <c r="H22" s="21" t="s">
        <v>62</v>
      </c>
    </row>
    <row r="23" spans="1:9" ht="16.5" customHeight="1" x14ac:dyDescent="0.4">
      <c r="A23" s="18" t="s">
        <v>102</v>
      </c>
      <c r="B23" s="239" t="s">
        <v>47</v>
      </c>
      <c r="C23" s="239"/>
      <c r="D23" s="239"/>
      <c r="E23" s="239"/>
      <c r="F23" s="239"/>
      <c r="G23" s="239"/>
      <c r="H23" s="22">
        <v>600</v>
      </c>
    </row>
    <row r="24" spans="1:9" ht="16.5" customHeight="1" x14ac:dyDescent="0.4">
      <c r="A24" s="18" t="s">
        <v>103</v>
      </c>
      <c r="B24" s="239" t="s">
        <v>49</v>
      </c>
      <c r="C24" s="239"/>
      <c r="D24" s="239"/>
      <c r="E24" s="239"/>
      <c r="F24" s="239"/>
      <c r="G24" s="239"/>
      <c r="H24" s="21" t="b">
        <v>0</v>
      </c>
      <c r="I24" t="b">
        <f>IF(H23&gt;H21, TRUE, FALSE)</f>
        <v>0</v>
      </c>
    </row>
    <row r="25" spans="1:9" ht="52.5" customHeight="1" x14ac:dyDescent="0.3">
      <c r="A25" s="20" t="s">
        <v>104</v>
      </c>
      <c r="B25" s="237" t="s">
        <v>105</v>
      </c>
      <c r="C25" s="238"/>
      <c r="D25" s="238"/>
      <c r="E25" s="238"/>
      <c r="F25" s="238"/>
      <c r="G25" s="238"/>
      <c r="H25" s="22">
        <v>0</v>
      </c>
      <c r="I25">
        <f>IF(I24=TRUE, H23-H21, 0)</f>
        <v>0</v>
      </c>
    </row>
    <row r="26" spans="1:9" ht="49.5" customHeight="1" x14ac:dyDescent="0.3">
      <c r="A26" s="20" t="s">
        <v>106</v>
      </c>
      <c r="B26" s="237" t="s">
        <v>107</v>
      </c>
      <c r="C26" s="238"/>
      <c r="D26" s="238"/>
      <c r="E26" s="238"/>
      <c r="F26" s="238"/>
      <c r="G26" s="238"/>
      <c r="H26" s="22">
        <v>600</v>
      </c>
      <c r="I26">
        <f>IF(H24=TRUE, H21, H23)</f>
        <v>600</v>
      </c>
    </row>
    <row r="27" spans="1:9" ht="66.75" customHeight="1" x14ac:dyDescent="0.3">
      <c r="A27" s="20" t="s">
        <v>108</v>
      </c>
      <c r="B27" s="237" t="s">
        <v>109</v>
      </c>
      <c r="C27" s="238"/>
      <c r="D27" s="238"/>
      <c r="E27" s="238"/>
      <c r="F27" s="238"/>
      <c r="G27" s="238"/>
      <c r="H27" s="22">
        <v>0</v>
      </c>
      <c r="I27">
        <f>IF(H15=FALSE, 0, IF(AND(H15=TRUE,H24=TRUE)=TRUE, 0, IF(AND(H15=TRUE,H24=FALSE)=TRUE,H21-H23,"Error")))</f>
        <v>0</v>
      </c>
    </row>
    <row r="28" spans="1:9" ht="16.5" customHeight="1" x14ac:dyDescent="0.3"/>
    <row r="29" spans="1:9" ht="16.5" customHeight="1" x14ac:dyDescent="0.3"/>
    <row r="30" spans="1:9" ht="16.5" customHeight="1" x14ac:dyDescent="0.45">
      <c r="A30" s="30" t="s">
        <v>110</v>
      </c>
      <c r="B30" s="28"/>
      <c r="C30" s="28"/>
      <c r="D30" s="28"/>
      <c r="E30" s="28"/>
      <c r="F30" s="28"/>
      <c r="G30" s="2"/>
      <c r="H30" s="2"/>
    </row>
    <row r="31" spans="1:9" ht="16.5" customHeight="1" x14ac:dyDescent="0.4">
      <c r="A31" s="18" t="s">
        <v>82</v>
      </c>
      <c r="B31" s="240" t="s">
        <v>83</v>
      </c>
      <c r="C31" s="240"/>
      <c r="D31" s="240"/>
      <c r="E31" s="240"/>
      <c r="F31" s="240"/>
      <c r="G31" s="240"/>
      <c r="H31" s="19" t="s">
        <v>84</v>
      </c>
    </row>
    <row r="32" spans="1:9" ht="16.5" customHeight="1" x14ac:dyDescent="0.4">
      <c r="A32" s="18" t="s">
        <v>85</v>
      </c>
      <c r="B32" s="239" t="s">
        <v>86</v>
      </c>
      <c r="C32" s="239"/>
      <c r="D32" s="239"/>
      <c r="E32" s="239"/>
      <c r="F32" s="239"/>
      <c r="G32" s="239"/>
      <c r="H32" s="21" t="s">
        <v>126</v>
      </c>
    </row>
    <row r="33" spans="1:9" ht="16.5" customHeight="1" x14ac:dyDescent="0.4">
      <c r="A33" s="18" t="s">
        <v>88</v>
      </c>
      <c r="B33" s="239" t="s">
        <v>89</v>
      </c>
      <c r="C33" s="239"/>
      <c r="D33" s="239"/>
      <c r="E33" s="239"/>
      <c r="F33" s="239"/>
      <c r="G33" s="239"/>
      <c r="H33" s="21">
        <v>2024</v>
      </c>
    </row>
    <row r="34" spans="1:9" ht="16.5" customHeight="1" x14ac:dyDescent="0.4">
      <c r="A34" s="18" t="s">
        <v>90</v>
      </c>
      <c r="B34" s="239" t="s">
        <v>91</v>
      </c>
      <c r="C34" s="239"/>
      <c r="D34" s="239"/>
      <c r="E34" s="239"/>
      <c r="F34" s="239"/>
      <c r="G34" s="239"/>
      <c r="H34" s="21" t="b">
        <v>0</v>
      </c>
    </row>
    <row r="35" spans="1:9" ht="16.5" customHeight="1" x14ac:dyDescent="0.4">
      <c r="A35" s="18" t="s">
        <v>92</v>
      </c>
      <c r="B35" s="239" t="s">
        <v>33</v>
      </c>
      <c r="C35" s="239"/>
      <c r="D35" s="239"/>
      <c r="E35" s="239"/>
      <c r="F35" s="239"/>
      <c r="G35" s="239"/>
      <c r="H35" s="21" t="b">
        <v>1</v>
      </c>
    </row>
    <row r="36" spans="1:9" ht="16.5" customHeight="1" x14ac:dyDescent="0.3">
      <c r="A36" s="20" t="s">
        <v>93</v>
      </c>
      <c r="B36" s="241" t="s">
        <v>94</v>
      </c>
      <c r="C36" s="242"/>
      <c r="D36" s="242"/>
      <c r="E36" s="242"/>
      <c r="F36" s="242"/>
      <c r="G36" s="243"/>
      <c r="H36" s="21" t="s">
        <v>61</v>
      </c>
    </row>
    <row r="37" spans="1:9" ht="16.5" customHeight="1" x14ac:dyDescent="0.4">
      <c r="A37" s="18" t="s">
        <v>95</v>
      </c>
      <c r="B37" s="239" t="s">
        <v>37</v>
      </c>
      <c r="C37" s="239"/>
      <c r="D37" s="239"/>
      <c r="E37" s="239"/>
      <c r="F37" s="239"/>
      <c r="G37" s="239"/>
      <c r="H37" s="21">
        <v>80</v>
      </c>
    </row>
    <row r="38" spans="1:9" ht="16.5" customHeight="1" x14ac:dyDescent="0.4">
      <c r="A38" s="18" t="s">
        <v>96</v>
      </c>
      <c r="B38" s="239" t="s">
        <v>39</v>
      </c>
      <c r="C38" s="239"/>
      <c r="D38" s="239"/>
      <c r="E38" s="239"/>
      <c r="F38" s="239"/>
      <c r="G38" s="239"/>
      <c r="H38" s="22">
        <v>1000</v>
      </c>
    </row>
    <row r="39" spans="1:9" ht="67.5" customHeight="1" x14ac:dyDescent="0.3">
      <c r="A39" s="20" t="s">
        <v>97</v>
      </c>
      <c r="B39" s="238" t="s">
        <v>98</v>
      </c>
      <c r="C39" s="238"/>
      <c r="D39" s="238"/>
      <c r="E39" s="238"/>
      <c r="F39" s="238"/>
      <c r="G39" s="238"/>
      <c r="H39" s="23">
        <v>0.7</v>
      </c>
    </row>
    <row r="40" spans="1:9" ht="33.75" customHeight="1" x14ac:dyDescent="0.3">
      <c r="A40" s="20" t="s">
        <v>99</v>
      </c>
      <c r="B40" s="238" t="s">
        <v>100</v>
      </c>
      <c r="C40" s="238"/>
      <c r="D40" s="238"/>
      <c r="E40" s="238"/>
      <c r="F40" s="238"/>
      <c r="G40" s="238"/>
      <c r="H40" s="22">
        <v>700</v>
      </c>
      <c r="I40" s="25">
        <f>H38*H39*(1+(80-H37)/H37)</f>
        <v>700</v>
      </c>
    </row>
    <row r="41" spans="1:9" ht="16.5" customHeight="1" x14ac:dyDescent="0.4">
      <c r="A41" s="18" t="s">
        <v>101</v>
      </c>
      <c r="B41" s="239" t="s">
        <v>45</v>
      </c>
      <c r="C41" s="239"/>
      <c r="D41" s="239"/>
      <c r="E41" s="239"/>
      <c r="F41" s="239"/>
      <c r="G41" s="239"/>
      <c r="H41" s="21" t="s">
        <v>61</v>
      </c>
    </row>
    <row r="42" spans="1:9" ht="16.5" customHeight="1" x14ac:dyDescent="0.4">
      <c r="A42" s="18" t="s">
        <v>102</v>
      </c>
      <c r="B42" s="239" t="s">
        <v>47</v>
      </c>
      <c r="C42" s="239"/>
      <c r="D42" s="239"/>
      <c r="E42" s="239"/>
      <c r="F42" s="239"/>
      <c r="G42" s="239"/>
      <c r="H42" s="22">
        <v>1000</v>
      </c>
    </row>
    <row r="43" spans="1:9" ht="16.5" customHeight="1" x14ac:dyDescent="0.4">
      <c r="A43" s="18" t="s">
        <v>103</v>
      </c>
      <c r="B43" s="239" t="s">
        <v>49</v>
      </c>
      <c r="C43" s="239"/>
      <c r="D43" s="239"/>
      <c r="E43" s="239"/>
      <c r="F43" s="239"/>
      <c r="G43" s="239"/>
      <c r="H43" s="21" t="b">
        <v>1</v>
      </c>
      <c r="I43" t="str">
        <f>IF(H42&gt;H40, "TRUE", "FALSE")</f>
        <v>TRUE</v>
      </c>
    </row>
    <row r="44" spans="1:9" ht="51" customHeight="1" x14ac:dyDescent="0.3">
      <c r="A44" s="20" t="s">
        <v>104</v>
      </c>
      <c r="B44" s="237" t="s">
        <v>105</v>
      </c>
      <c r="C44" s="238"/>
      <c r="D44" s="238"/>
      <c r="E44" s="238"/>
      <c r="F44" s="238"/>
      <c r="G44" s="238"/>
      <c r="H44" s="22">
        <v>300</v>
      </c>
      <c r="I44">
        <f>IF(I43="TRUE", H42-H40, 0)</f>
        <v>300</v>
      </c>
    </row>
    <row r="45" spans="1:9" ht="50.25" customHeight="1" x14ac:dyDescent="0.3">
      <c r="A45" s="20" t="s">
        <v>106</v>
      </c>
      <c r="B45" s="237" t="s">
        <v>107</v>
      </c>
      <c r="C45" s="238"/>
      <c r="D45" s="238"/>
      <c r="E45" s="238"/>
      <c r="F45" s="238"/>
      <c r="G45" s="238"/>
      <c r="H45" s="22">
        <v>700</v>
      </c>
      <c r="I45">
        <f>IF(H43=TRUE, H40, H42)</f>
        <v>700</v>
      </c>
    </row>
    <row r="46" spans="1:9" ht="67.5" customHeight="1" x14ac:dyDescent="0.3">
      <c r="A46" s="20" t="s">
        <v>108</v>
      </c>
      <c r="B46" s="237" t="s">
        <v>109</v>
      </c>
      <c r="C46" s="238"/>
      <c r="D46" s="238"/>
      <c r="E46" s="238"/>
      <c r="F46" s="238"/>
      <c r="G46" s="238"/>
      <c r="H46" s="22">
        <v>0</v>
      </c>
      <c r="I46">
        <f>IF(H34=FALSE, 0, IF(AND(H34=TRUE,H43=TRUE)=TRUE, 0, IF(AND(H34=TRUE,H43=FALSE)=TRUE,H40-H42,"Error")))</f>
        <v>0</v>
      </c>
    </row>
    <row r="47" spans="1:9" ht="16.5" customHeight="1" x14ac:dyDescent="0.3"/>
    <row r="48" spans="1:9" ht="16.5" customHeight="1" x14ac:dyDescent="0.3"/>
    <row r="49" spans="1:9" ht="16.5" customHeight="1" x14ac:dyDescent="0.45">
      <c r="A49" s="30" t="s">
        <v>111</v>
      </c>
      <c r="B49" s="28"/>
      <c r="C49" s="28"/>
      <c r="D49" s="28"/>
      <c r="E49" s="28"/>
      <c r="F49" s="28"/>
      <c r="G49" s="2"/>
      <c r="H49" s="2"/>
    </row>
    <row r="50" spans="1:9" ht="16.5" customHeight="1" x14ac:dyDescent="0.4">
      <c r="A50" s="18" t="s">
        <v>82</v>
      </c>
      <c r="B50" s="240" t="s">
        <v>83</v>
      </c>
      <c r="C50" s="240"/>
      <c r="D50" s="240"/>
      <c r="E50" s="240"/>
      <c r="F50" s="240"/>
      <c r="G50" s="240"/>
      <c r="H50" s="19" t="s">
        <v>84</v>
      </c>
    </row>
    <row r="51" spans="1:9" ht="16.5" customHeight="1" x14ac:dyDescent="0.4">
      <c r="A51" s="18" t="s">
        <v>85</v>
      </c>
      <c r="B51" s="239" t="s">
        <v>86</v>
      </c>
      <c r="C51" s="239"/>
      <c r="D51" s="239"/>
      <c r="E51" s="239"/>
      <c r="F51" s="239"/>
      <c r="G51" s="239"/>
      <c r="H51" s="21" t="s">
        <v>126</v>
      </c>
    </row>
    <row r="52" spans="1:9" ht="16.5" customHeight="1" x14ac:dyDescent="0.4">
      <c r="A52" s="18" t="s">
        <v>88</v>
      </c>
      <c r="B52" s="239" t="s">
        <v>89</v>
      </c>
      <c r="C52" s="239"/>
      <c r="D52" s="239"/>
      <c r="E52" s="239"/>
      <c r="F52" s="239"/>
      <c r="G52" s="239"/>
      <c r="H52" s="21">
        <v>2024</v>
      </c>
    </row>
    <row r="53" spans="1:9" ht="16.5" customHeight="1" x14ac:dyDescent="0.4">
      <c r="A53" s="18" t="s">
        <v>90</v>
      </c>
      <c r="B53" s="239" t="s">
        <v>91</v>
      </c>
      <c r="C53" s="239"/>
      <c r="D53" s="239"/>
      <c r="E53" s="239"/>
      <c r="F53" s="239"/>
      <c r="G53" s="239"/>
      <c r="H53" s="21" t="b">
        <v>0</v>
      </c>
    </row>
    <row r="54" spans="1:9" ht="16.5" customHeight="1" x14ac:dyDescent="0.4">
      <c r="A54" s="18" t="s">
        <v>92</v>
      </c>
      <c r="B54" s="239" t="s">
        <v>33</v>
      </c>
      <c r="C54" s="239"/>
      <c r="D54" s="239"/>
      <c r="E54" s="239"/>
      <c r="F54" s="239"/>
      <c r="G54" s="239"/>
      <c r="H54" s="21" t="b">
        <v>1</v>
      </c>
    </row>
    <row r="55" spans="1:9" ht="16.5" customHeight="1" x14ac:dyDescent="0.3">
      <c r="A55" s="20" t="s">
        <v>93</v>
      </c>
      <c r="B55" s="241" t="s">
        <v>94</v>
      </c>
      <c r="C55" s="242"/>
      <c r="D55" s="242"/>
      <c r="E55" s="242"/>
      <c r="F55" s="242"/>
      <c r="G55" s="243"/>
      <c r="H55" s="21" t="s">
        <v>112</v>
      </c>
    </row>
    <row r="56" spans="1:9" ht="16.5" customHeight="1" x14ac:dyDescent="0.4">
      <c r="A56" s="18" t="s">
        <v>95</v>
      </c>
      <c r="B56" s="239" t="s">
        <v>37</v>
      </c>
      <c r="C56" s="239"/>
      <c r="D56" s="239"/>
      <c r="E56" s="239"/>
      <c r="F56" s="239"/>
      <c r="G56" s="239"/>
      <c r="H56" s="21">
        <v>80</v>
      </c>
    </row>
    <row r="57" spans="1:9" ht="16.5" customHeight="1" x14ac:dyDescent="0.4">
      <c r="A57" s="18" t="s">
        <v>96</v>
      </c>
      <c r="B57" s="239" t="s">
        <v>39</v>
      </c>
      <c r="C57" s="239"/>
      <c r="D57" s="239"/>
      <c r="E57" s="239"/>
      <c r="F57" s="239"/>
      <c r="G57" s="239"/>
      <c r="H57" s="22">
        <v>1000</v>
      </c>
    </row>
    <row r="58" spans="1:9" ht="66.75" customHeight="1" x14ac:dyDescent="0.3">
      <c r="A58" s="20" t="s">
        <v>97</v>
      </c>
      <c r="B58" s="238" t="s">
        <v>98</v>
      </c>
      <c r="C58" s="238"/>
      <c r="D58" s="238"/>
      <c r="E58" s="238"/>
      <c r="F58" s="238"/>
      <c r="G58" s="238"/>
      <c r="H58" s="23">
        <v>0.7</v>
      </c>
    </row>
    <row r="59" spans="1:9" ht="33.75" customHeight="1" x14ac:dyDescent="0.3">
      <c r="A59" s="20" t="s">
        <v>99</v>
      </c>
      <c r="B59" s="238" t="s">
        <v>100</v>
      </c>
      <c r="C59" s="238"/>
      <c r="D59" s="238"/>
      <c r="E59" s="238"/>
      <c r="F59" s="238"/>
      <c r="G59" s="238"/>
      <c r="H59" s="22">
        <v>700</v>
      </c>
      <c r="I59" s="25">
        <f>H57*H58*(1+(80-H56)/H56)</f>
        <v>700</v>
      </c>
    </row>
    <row r="60" spans="1:9" ht="16.5" customHeight="1" x14ac:dyDescent="0.4">
      <c r="A60" s="18" t="s">
        <v>101</v>
      </c>
      <c r="B60" s="239" t="s">
        <v>45</v>
      </c>
      <c r="C60" s="239"/>
      <c r="D60" s="239"/>
      <c r="E60" s="239"/>
      <c r="F60" s="239"/>
      <c r="G60" s="239"/>
      <c r="H60" s="21" t="s">
        <v>113</v>
      </c>
    </row>
    <row r="61" spans="1:9" ht="16.5" customHeight="1" x14ac:dyDescent="0.4">
      <c r="A61" s="18" t="s">
        <v>102</v>
      </c>
      <c r="B61" s="239" t="s">
        <v>47</v>
      </c>
      <c r="C61" s="239"/>
      <c r="D61" s="239"/>
      <c r="E61" s="239"/>
      <c r="F61" s="239"/>
      <c r="G61" s="239"/>
      <c r="H61" s="22">
        <v>1200</v>
      </c>
    </row>
    <row r="62" spans="1:9" ht="16.5" customHeight="1" x14ac:dyDescent="0.4">
      <c r="A62" s="18" t="s">
        <v>103</v>
      </c>
      <c r="B62" s="239" t="s">
        <v>49</v>
      </c>
      <c r="C62" s="239"/>
      <c r="D62" s="239"/>
      <c r="E62" s="239"/>
      <c r="F62" s="239"/>
      <c r="G62" s="239"/>
      <c r="H62" s="21" t="b">
        <v>1</v>
      </c>
      <c r="I62" t="str">
        <f>IF(H61&gt;H59, "TRUE", "FALSE")</f>
        <v>TRUE</v>
      </c>
    </row>
    <row r="63" spans="1:9" ht="50.25" customHeight="1" x14ac:dyDescent="0.3">
      <c r="A63" s="20" t="s">
        <v>104</v>
      </c>
      <c r="B63" s="237" t="s">
        <v>105</v>
      </c>
      <c r="C63" s="238"/>
      <c r="D63" s="238"/>
      <c r="E63" s="238"/>
      <c r="F63" s="238"/>
      <c r="G63" s="238"/>
      <c r="H63" s="22">
        <v>500</v>
      </c>
      <c r="I63">
        <f>IF(I62="TRUE", H61-H59, 0)</f>
        <v>500</v>
      </c>
    </row>
    <row r="64" spans="1:9" ht="52.5" customHeight="1" x14ac:dyDescent="0.3">
      <c r="A64" s="20" t="s">
        <v>106</v>
      </c>
      <c r="B64" s="237" t="s">
        <v>107</v>
      </c>
      <c r="C64" s="238"/>
      <c r="D64" s="238"/>
      <c r="E64" s="238"/>
      <c r="F64" s="238"/>
      <c r="G64" s="238"/>
      <c r="H64" s="22">
        <v>700</v>
      </c>
      <c r="I64">
        <f>IF(H62=TRUE, H59, H61)</f>
        <v>700</v>
      </c>
    </row>
    <row r="65" spans="1:9" ht="67.5" customHeight="1" x14ac:dyDescent="0.3">
      <c r="A65" s="20" t="s">
        <v>108</v>
      </c>
      <c r="B65" s="237" t="s">
        <v>109</v>
      </c>
      <c r="C65" s="238"/>
      <c r="D65" s="238"/>
      <c r="E65" s="238"/>
      <c r="F65" s="238"/>
      <c r="G65" s="238"/>
      <c r="H65" s="22">
        <v>0</v>
      </c>
      <c r="I65">
        <f>IF(H53=FALSE, 0, IF(AND(H53=TRUE,H62=TRUE)=TRUE, 0, IF(AND(H53=TRUE,H62=FALSE)=TRUE,H59-H61,"Error")))</f>
        <v>0</v>
      </c>
    </row>
    <row r="66" spans="1:9" ht="16.5" customHeight="1" x14ac:dyDescent="0.3"/>
  </sheetData>
  <mergeCells count="50">
    <mergeCell ref="B14:G14"/>
    <mergeCell ref="A3:H3"/>
    <mergeCell ref="B12:G12"/>
    <mergeCell ref="B13:G13"/>
    <mergeCell ref="A4:H4"/>
    <mergeCell ref="B26:G26"/>
    <mergeCell ref="B15:G15"/>
    <mergeCell ref="B16:G16"/>
    <mergeCell ref="B17:G17"/>
    <mergeCell ref="B18:G18"/>
    <mergeCell ref="B19:G19"/>
    <mergeCell ref="B20:G20"/>
    <mergeCell ref="B21:G21"/>
    <mergeCell ref="B22:G22"/>
    <mergeCell ref="B23:G23"/>
    <mergeCell ref="B24:G24"/>
    <mergeCell ref="B25:G25"/>
    <mergeCell ref="B41:G41"/>
    <mergeCell ref="B27:G27"/>
    <mergeCell ref="B31:G31"/>
    <mergeCell ref="B32:G32"/>
    <mergeCell ref="B33:G33"/>
    <mergeCell ref="B34:G34"/>
    <mergeCell ref="B35:G35"/>
    <mergeCell ref="B36:G36"/>
    <mergeCell ref="B37:G37"/>
    <mergeCell ref="B38:G38"/>
    <mergeCell ref="B39:G39"/>
    <mergeCell ref="B40:G40"/>
    <mergeCell ref="B56:G56"/>
    <mergeCell ref="B42:G42"/>
    <mergeCell ref="B43:G43"/>
    <mergeCell ref="B44:G44"/>
    <mergeCell ref="B45:G45"/>
    <mergeCell ref="B46:G46"/>
    <mergeCell ref="B50:G50"/>
    <mergeCell ref="B51:G51"/>
    <mergeCell ref="B52:G52"/>
    <mergeCell ref="B53:G53"/>
    <mergeCell ref="B54:G54"/>
    <mergeCell ref="B55:G55"/>
    <mergeCell ref="B63:G63"/>
    <mergeCell ref="B64:G64"/>
    <mergeCell ref="B65:G65"/>
    <mergeCell ref="B57:G57"/>
    <mergeCell ref="B58:G58"/>
    <mergeCell ref="B59:G59"/>
    <mergeCell ref="B60:G60"/>
    <mergeCell ref="B61:G61"/>
    <mergeCell ref="B62:G6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E9163-0961-45A5-BC96-E18A5C4B4BDC}">
  <sheetPr>
    <tabColor theme="6" tint="0.79998168889431442"/>
  </sheetPr>
  <dimension ref="A1:J64"/>
  <sheetViews>
    <sheetView workbookViewId="0">
      <selection activeCell="I10" sqref="I10"/>
    </sheetView>
  </sheetViews>
  <sheetFormatPr defaultRowHeight="14.4" x14ac:dyDescent="0.3"/>
  <cols>
    <col min="1" max="1" width="15.109375" customWidth="1"/>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10" ht="19.2" x14ac:dyDescent="0.45">
      <c r="A1" s="13" t="s">
        <v>123</v>
      </c>
      <c r="B1" s="14"/>
      <c r="C1" s="14"/>
      <c r="D1" s="14"/>
      <c r="E1" s="2"/>
      <c r="F1" s="2"/>
      <c r="G1" s="2"/>
      <c r="H1" s="2"/>
    </row>
    <row r="3" spans="1:10" ht="19.2" x14ac:dyDescent="0.3">
      <c r="A3" s="236" t="s">
        <v>128</v>
      </c>
      <c r="B3" s="236"/>
      <c r="C3" s="236"/>
      <c r="D3" s="236"/>
      <c r="E3" s="236"/>
      <c r="F3" s="236"/>
      <c r="G3" s="236"/>
      <c r="H3" s="236"/>
    </row>
    <row r="4" spans="1:10" ht="35.25" customHeight="1" x14ac:dyDescent="0.3">
      <c r="A4" s="244" t="s">
        <v>115</v>
      </c>
      <c r="B4" s="244"/>
      <c r="C4" s="244"/>
      <c r="D4" s="244"/>
      <c r="E4" s="244"/>
      <c r="F4" s="244"/>
      <c r="G4" s="244"/>
      <c r="H4" s="244"/>
    </row>
    <row r="5" spans="1:10" ht="57.6" x14ac:dyDescent="0.3">
      <c r="A5" s="3" t="s">
        <v>66</v>
      </c>
      <c r="B5" s="4" t="s">
        <v>67</v>
      </c>
      <c r="C5" s="4" t="s">
        <v>68</v>
      </c>
      <c r="D5" s="4" t="s">
        <v>69</v>
      </c>
      <c r="E5" s="24" t="s">
        <v>129</v>
      </c>
      <c r="F5" s="4" t="s">
        <v>71</v>
      </c>
      <c r="G5" s="4" t="s">
        <v>72</v>
      </c>
      <c r="H5" s="5" t="s">
        <v>73</v>
      </c>
    </row>
    <row r="6" spans="1:10" ht="19.2" x14ac:dyDescent="0.3">
      <c r="A6" s="6" t="s">
        <v>10</v>
      </c>
      <c r="B6" s="31" t="s">
        <v>11</v>
      </c>
      <c r="C6" s="31" t="s">
        <v>12</v>
      </c>
      <c r="D6" s="31" t="s">
        <v>74</v>
      </c>
      <c r="E6" s="31" t="s">
        <v>74</v>
      </c>
      <c r="F6" s="31" t="s">
        <v>12</v>
      </c>
      <c r="G6" s="31" t="s">
        <v>75</v>
      </c>
      <c r="H6" s="12">
        <v>0</v>
      </c>
    </row>
    <row r="7" spans="1:10" ht="19.2" x14ac:dyDescent="0.3">
      <c r="A7" s="6" t="s">
        <v>13</v>
      </c>
      <c r="B7" s="31" t="s">
        <v>14</v>
      </c>
      <c r="C7" s="31" t="s">
        <v>15</v>
      </c>
      <c r="D7" s="31" t="s">
        <v>76</v>
      </c>
      <c r="E7" s="31" t="s">
        <v>77</v>
      </c>
      <c r="F7" s="31" t="s">
        <v>77</v>
      </c>
      <c r="G7" s="31" t="s">
        <v>78</v>
      </c>
      <c r="H7" s="7" t="s">
        <v>75</v>
      </c>
    </row>
    <row r="8" spans="1:10" ht="19.2" x14ac:dyDescent="0.3">
      <c r="A8" s="8" t="s">
        <v>16</v>
      </c>
      <c r="B8" s="9" t="s">
        <v>17</v>
      </c>
      <c r="C8" s="9" t="s">
        <v>18</v>
      </c>
      <c r="D8" s="9" t="s">
        <v>74</v>
      </c>
      <c r="E8" s="9" t="s">
        <v>74</v>
      </c>
      <c r="F8" s="9" t="s">
        <v>77</v>
      </c>
      <c r="G8" s="9" t="s">
        <v>79</v>
      </c>
      <c r="H8" s="10" t="s">
        <v>75</v>
      </c>
    </row>
    <row r="10" spans="1:10" ht="19.2" x14ac:dyDescent="0.45">
      <c r="A10" s="30" t="s">
        <v>80</v>
      </c>
      <c r="B10" s="28"/>
      <c r="C10" s="28"/>
      <c r="D10" s="28"/>
      <c r="E10" s="28"/>
      <c r="F10" s="28"/>
      <c r="G10" s="2"/>
      <c r="H10" s="2"/>
      <c r="I10" s="2" t="s">
        <v>81</v>
      </c>
      <c r="J10" s="2"/>
    </row>
    <row r="11" spans="1:10" ht="16.8" x14ac:dyDescent="0.4">
      <c r="A11" s="18" t="s">
        <v>82</v>
      </c>
      <c r="B11" s="240" t="s">
        <v>83</v>
      </c>
      <c r="C11" s="240"/>
      <c r="D11" s="240"/>
      <c r="E11" s="240"/>
      <c r="F11" s="240"/>
      <c r="G11" s="240"/>
      <c r="H11" s="19" t="s">
        <v>84</v>
      </c>
    </row>
    <row r="12" spans="1:10" ht="18" customHeight="1" x14ac:dyDescent="0.4">
      <c r="A12" s="18" t="s">
        <v>85</v>
      </c>
      <c r="B12" s="239" t="s">
        <v>86</v>
      </c>
      <c r="C12" s="239"/>
      <c r="D12" s="239"/>
      <c r="E12" s="239"/>
      <c r="F12" s="239"/>
      <c r="G12" s="239"/>
      <c r="H12" s="21" t="s">
        <v>126</v>
      </c>
    </row>
    <row r="13" spans="1:10" ht="16.5" customHeight="1" x14ac:dyDescent="0.4">
      <c r="A13" s="18" t="s">
        <v>88</v>
      </c>
      <c r="B13" s="239" t="s">
        <v>89</v>
      </c>
      <c r="C13" s="239"/>
      <c r="D13" s="239"/>
      <c r="E13" s="239"/>
      <c r="F13" s="239"/>
      <c r="G13" s="239"/>
      <c r="H13" s="21">
        <v>2024</v>
      </c>
    </row>
    <row r="14" spans="1:10" ht="16.8" x14ac:dyDescent="0.4">
      <c r="A14" s="18" t="s">
        <v>90</v>
      </c>
      <c r="B14" s="239" t="s">
        <v>91</v>
      </c>
      <c r="C14" s="239"/>
      <c r="D14" s="239"/>
      <c r="E14" s="239"/>
      <c r="F14" s="239"/>
      <c r="G14" s="239"/>
      <c r="H14" s="21" t="b">
        <v>0</v>
      </c>
    </row>
    <row r="15" spans="1:10" ht="16.8" x14ac:dyDescent="0.4">
      <c r="A15" s="18" t="s">
        <v>92</v>
      </c>
      <c r="B15" s="239" t="s">
        <v>33</v>
      </c>
      <c r="C15" s="239"/>
      <c r="D15" s="239"/>
      <c r="E15" s="239"/>
      <c r="F15" s="239"/>
      <c r="G15" s="239"/>
      <c r="H15" s="21" t="b">
        <v>1</v>
      </c>
    </row>
    <row r="16" spans="1:10" ht="16.8" x14ac:dyDescent="0.3">
      <c r="A16" s="20" t="s">
        <v>93</v>
      </c>
      <c r="B16" s="241" t="s">
        <v>94</v>
      </c>
      <c r="C16" s="242"/>
      <c r="D16" s="242"/>
      <c r="E16" s="242"/>
      <c r="F16" s="242"/>
      <c r="G16" s="243"/>
      <c r="H16" s="21" t="s">
        <v>61</v>
      </c>
    </row>
    <row r="17" spans="1:9" ht="16.8" x14ac:dyDescent="0.4">
      <c r="A17" s="18" t="s">
        <v>95</v>
      </c>
      <c r="B17" s="239" t="s">
        <v>37</v>
      </c>
      <c r="C17" s="239"/>
      <c r="D17" s="239"/>
      <c r="E17" s="239"/>
      <c r="F17" s="239"/>
      <c r="G17" s="239"/>
      <c r="H17" s="21">
        <v>80</v>
      </c>
    </row>
    <row r="18" spans="1:9" ht="16.8" x14ac:dyDescent="0.4">
      <c r="A18" s="18" t="s">
        <v>96</v>
      </c>
      <c r="B18" s="239" t="s">
        <v>39</v>
      </c>
      <c r="C18" s="239"/>
      <c r="D18" s="239"/>
      <c r="E18" s="239"/>
      <c r="F18" s="239"/>
      <c r="G18" s="239"/>
      <c r="H18" s="22">
        <v>1000</v>
      </c>
    </row>
    <row r="19" spans="1:9" ht="66" customHeight="1" x14ac:dyDescent="0.3">
      <c r="A19" s="20" t="s">
        <v>97</v>
      </c>
      <c r="B19" s="238" t="s">
        <v>98</v>
      </c>
      <c r="C19" s="238"/>
      <c r="D19" s="238"/>
      <c r="E19" s="238"/>
      <c r="F19" s="238"/>
      <c r="G19" s="238"/>
      <c r="H19" s="23">
        <v>0.7</v>
      </c>
    </row>
    <row r="20" spans="1:9" ht="36" customHeight="1" x14ac:dyDescent="0.3">
      <c r="A20" s="20" t="s">
        <v>99</v>
      </c>
      <c r="B20" s="238" t="s">
        <v>100</v>
      </c>
      <c r="C20" s="238"/>
      <c r="D20" s="238"/>
      <c r="E20" s="238"/>
      <c r="F20" s="238"/>
      <c r="G20" s="238"/>
      <c r="H20" s="22">
        <v>700</v>
      </c>
      <c r="I20" s="25">
        <f>H18*H19*(1+(80-H17)/H17)</f>
        <v>700</v>
      </c>
    </row>
    <row r="21" spans="1:9" ht="16.8" x14ac:dyDescent="0.4">
      <c r="A21" s="18" t="s">
        <v>101</v>
      </c>
      <c r="B21" s="239" t="s">
        <v>45</v>
      </c>
      <c r="C21" s="239"/>
      <c r="D21" s="239"/>
      <c r="E21" s="239"/>
      <c r="F21" s="239"/>
      <c r="G21" s="239"/>
      <c r="H21" s="21" t="s">
        <v>62</v>
      </c>
    </row>
    <row r="22" spans="1:9" ht="16.8" x14ac:dyDescent="0.4">
      <c r="A22" s="18" t="s">
        <v>102</v>
      </c>
      <c r="B22" s="239" t="s">
        <v>47</v>
      </c>
      <c r="C22" s="239"/>
      <c r="D22" s="239"/>
      <c r="E22" s="239"/>
      <c r="F22" s="239"/>
      <c r="G22" s="239"/>
      <c r="H22" s="22">
        <v>600</v>
      </c>
    </row>
    <row r="23" spans="1:9" ht="16.8" x14ac:dyDescent="0.4">
      <c r="A23" s="18" t="s">
        <v>103</v>
      </c>
      <c r="B23" s="239" t="s">
        <v>49</v>
      </c>
      <c r="C23" s="239"/>
      <c r="D23" s="239"/>
      <c r="E23" s="239"/>
      <c r="F23" s="239"/>
      <c r="G23" s="239"/>
      <c r="H23" s="21" t="b">
        <v>0</v>
      </c>
      <c r="I23" t="b">
        <f>IF(H22&gt;H20, TRUE, FALSE)</f>
        <v>0</v>
      </c>
    </row>
    <row r="24" spans="1:9" ht="50.25" customHeight="1" x14ac:dyDescent="0.3">
      <c r="A24" s="20" t="s">
        <v>104</v>
      </c>
      <c r="B24" s="237" t="s">
        <v>105</v>
      </c>
      <c r="C24" s="238"/>
      <c r="D24" s="238"/>
      <c r="E24" s="238"/>
      <c r="F24" s="238"/>
      <c r="G24" s="238"/>
      <c r="H24" s="22">
        <v>0</v>
      </c>
      <c r="I24">
        <f>IF(I23=TRUE, H22-H20, 0)</f>
        <v>0</v>
      </c>
    </row>
    <row r="25" spans="1:9" ht="51" customHeight="1" x14ac:dyDescent="0.3">
      <c r="A25" s="20" t="s">
        <v>106</v>
      </c>
      <c r="B25" s="237" t="s">
        <v>107</v>
      </c>
      <c r="C25" s="238"/>
      <c r="D25" s="238"/>
      <c r="E25" s="238"/>
      <c r="F25" s="238"/>
      <c r="G25" s="238"/>
      <c r="H25" s="22">
        <v>600</v>
      </c>
      <c r="I25">
        <f>IF(H23=TRUE, H20, H22)</f>
        <v>600</v>
      </c>
    </row>
    <row r="26" spans="1:9" ht="64.5" customHeight="1" x14ac:dyDescent="0.3">
      <c r="A26" s="20" t="s">
        <v>108</v>
      </c>
      <c r="B26" s="237" t="s">
        <v>109</v>
      </c>
      <c r="C26" s="238"/>
      <c r="D26" s="238"/>
      <c r="E26" s="238"/>
      <c r="F26" s="238"/>
      <c r="G26" s="238"/>
      <c r="H26" s="22">
        <v>0</v>
      </c>
      <c r="I26">
        <f>IF(H14=FALSE, 0, IF(AND(H14=TRUE,H23=TRUE)=TRUE, 0, IF(AND(H14=TRUE,H23=FALSE)=TRUE,H20-H22,"Error")))</f>
        <v>0</v>
      </c>
    </row>
    <row r="29" spans="1:9" ht="19.2" x14ac:dyDescent="0.45">
      <c r="A29" s="30" t="s">
        <v>110</v>
      </c>
      <c r="B29" s="28"/>
      <c r="C29" s="28"/>
      <c r="D29" s="28"/>
      <c r="E29" s="28"/>
      <c r="F29" s="28"/>
      <c r="G29" s="2"/>
      <c r="H29" s="2"/>
    </row>
    <row r="30" spans="1:9" ht="16.8" x14ac:dyDescent="0.4">
      <c r="A30" s="18" t="s">
        <v>82</v>
      </c>
      <c r="B30" s="240" t="s">
        <v>83</v>
      </c>
      <c r="C30" s="240"/>
      <c r="D30" s="240"/>
      <c r="E30" s="240"/>
      <c r="F30" s="240"/>
      <c r="G30" s="240"/>
      <c r="H30" s="19" t="s">
        <v>84</v>
      </c>
    </row>
    <row r="31" spans="1:9" ht="16.5" customHeight="1" x14ac:dyDescent="0.4">
      <c r="A31" s="18" t="s">
        <v>85</v>
      </c>
      <c r="B31" s="239" t="s">
        <v>86</v>
      </c>
      <c r="C31" s="239"/>
      <c r="D31" s="239"/>
      <c r="E31" s="239"/>
      <c r="F31" s="239"/>
      <c r="G31" s="239"/>
      <c r="H31" s="21" t="s">
        <v>126</v>
      </c>
    </row>
    <row r="32" spans="1:9" ht="16.5" customHeight="1" x14ac:dyDescent="0.4">
      <c r="A32" s="18" t="s">
        <v>88</v>
      </c>
      <c r="B32" s="239" t="s">
        <v>89</v>
      </c>
      <c r="C32" s="239"/>
      <c r="D32" s="239"/>
      <c r="E32" s="239"/>
      <c r="F32" s="239"/>
      <c r="G32" s="239"/>
      <c r="H32" s="21">
        <v>2024</v>
      </c>
    </row>
    <row r="33" spans="1:9" ht="16.8" x14ac:dyDescent="0.4">
      <c r="A33" s="18" t="s">
        <v>90</v>
      </c>
      <c r="B33" s="239" t="s">
        <v>91</v>
      </c>
      <c r="C33" s="239"/>
      <c r="D33" s="239"/>
      <c r="E33" s="239"/>
      <c r="F33" s="239"/>
      <c r="G33" s="239"/>
      <c r="H33" s="21" t="b">
        <v>0</v>
      </c>
    </row>
    <row r="34" spans="1:9" ht="16.8" x14ac:dyDescent="0.4">
      <c r="A34" s="18" t="s">
        <v>92</v>
      </c>
      <c r="B34" s="239" t="s">
        <v>33</v>
      </c>
      <c r="C34" s="239"/>
      <c r="D34" s="239"/>
      <c r="E34" s="239"/>
      <c r="F34" s="239"/>
      <c r="G34" s="239"/>
      <c r="H34" s="21" t="b">
        <v>1</v>
      </c>
    </row>
    <row r="35" spans="1:9" ht="16.8" x14ac:dyDescent="0.3">
      <c r="A35" s="20" t="s">
        <v>93</v>
      </c>
      <c r="B35" s="241" t="s">
        <v>94</v>
      </c>
      <c r="C35" s="242"/>
      <c r="D35" s="242"/>
      <c r="E35" s="242"/>
      <c r="F35" s="242"/>
      <c r="G35" s="243"/>
      <c r="H35" s="21" t="s">
        <v>61</v>
      </c>
    </row>
    <row r="36" spans="1:9" ht="16.8" x14ac:dyDescent="0.4">
      <c r="A36" s="18" t="s">
        <v>95</v>
      </c>
      <c r="B36" s="239" t="s">
        <v>37</v>
      </c>
      <c r="C36" s="239"/>
      <c r="D36" s="239"/>
      <c r="E36" s="239"/>
      <c r="F36" s="239"/>
      <c r="G36" s="239"/>
      <c r="H36" s="21">
        <v>80</v>
      </c>
    </row>
    <row r="37" spans="1:9" ht="16.8" x14ac:dyDescent="0.4">
      <c r="A37" s="18" t="s">
        <v>96</v>
      </c>
      <c r="B37" s="239" t="s">
        <v>39</v>
      </c>
      <c r="C37" s="239"/>
      <c r="D37" s="239"/>
      <c r="E37" s="239"/>
      <c r="F37" s="239"/>
      <c r="G37" s="239"/>
      <c r="H37" s="22">
        <v>1000</v>
      </c>
    </row>
    <row r="38" spans="1:9" ht="67.5" customHeight="1" x14ac:dyDescent="0.3">
      <c r="A38" s="20" t="s">
        <v>97</v>
      </c>
      <c r="B38" s="238" t="s">
        <v>98</v>
      </c>
      <c r="C38" s="238"/>
      <c r="D38" s="238"/>
      <c r="E38" s="238"/>
      <c r="F38" s="238"/>
      <c r="G38" s="238"/>
      <c r="H38" s="23">
        <v>0.7</v>
      </c>
    </row>
    <row r="39" spans="1:9" ht="35.25" customHeight="1" x14ac:dyDescent="0.3">
      <c r="A39" s="20" t="s">
        <v>99</v>
      </c>
      <c r="B39" s="238" t="s">
        <v>100</v>
      </c>
      <c r="C39" s="238"/>
      <c r="D39" s="238"/>
      <c r="E39" s="238"/>
      <c r="F39" s="238"/>
      <c r="G39" s="238"/>
      <c r="H39" s="22">
        <v>700</v>
      </c>
      <c r="I39" s="25">
        <f>H37*H38*(1+(80-H36)/H36)</f>
        <v>700</v>
      </c>
    </row>
    <row r="40" spans="1:9" ht="16.8" x14ac:dyDescent="0.4">
      <c r="A40" s="18" t="s">
        <v>101</v>
      </c>
      <c r="B40" s="239" t="s">
        <v>45</v>
      </c>
      <c r="C40" s="239"/>
      <c r="D40" s="239"/>
      <c r="E40" s="239"/>
      <c r="F40" s="239"/>
      <c r="G40" s="239"/>
      <c r="H40" s="21" t="s">
        <v>61</v>
      </c>
    </row>
    <row r="41" spans="1:9" ht="16.8" x14ac:dyDescent="0.4">
      <c r="A41" s="18" t="s">
        <v>102</v>
      </c>
      <c r="B41" s="239" t="s">
        <v>47</v>
      </c>
      <c r="C41" s="239"/>
      <c r="D41" s="239"/>
      <c r="E41" s="239"/>
      <c r="F41" s="239"/>
      <c r="G41" s="239"/>
      <c r="H41" s="22">
        <v>1000</v>
      </c>
    </row>
    <row r="42" spans="1:9" ht="16.8" x14ac:dyDescent="0.4">
      <c r="A42" s="18" t="s">
        <v>103</v>
      </c>
      <c r="B42" s="239" t="s">
        <v>49</v>
      </c>
      <c r="C42" s="239"/>
      <c r="D42" s="239"/>
      <c r="E42" s="239"/>
      <c r="F42" s="239"/>
      <c r="G42" s="239"/>
      <c r="H42" s="21" t="b">
        <v>1</v>
      </c>
      <c r="I42" t="str">
        <f>IF(H41&gt;H39, "TRUE", "FALSE")</f>
        <v>TRUE</v>
      </c>
    </row>
    <row r="43" spans="1:9" ht="54.75" customHeight="1" x14ac:dyDescent="0.3">
      <c r="A43" s="20" t="s">
        <v>104</v>
      </c>
      <c r="B43" s="237" t="s">
        <v>105</v>
      </c>
      <c r="C43" s="238"/>
      <c r="D43" s="238"/>
      <c r="E43" s="238"/>
      <c r="F43" s="238"/>
      <c r="G43" s="238"/>
      <c r="H43" s="22">
        <v>300</v>
      </c>
      <c r="I43">
        <f>IF(I42="TRUE", H41-H39, 0)</f>
        <v>300</v>
      </c>
    </row>
    <row r="44" spans="1:9" ht="48.75" customHeight="1" x14ac:dyDescent="0.3">
      <c r="A44" s="20" t="s">
        <v>106</v>
      </c>
      <c r="B44" s="237" t="s">
        <v>107</v>
      </c>
      <c r="C44" s="238"/>
      <c r="D44" s="238"/>
      <c r="E44" s="238"/>
      <c r="F44" s="238"/>
      <c r="G44" s="238"/>
      <c r="H44" s="22">
        <v>700</v>
      </c>
      <c r="I44">
        <f>IF(H42=TRUE, H39, H41)</f>
        <v>700</v>
      </c>
    </row>
    <row r="45" spans="1:9" ht="67.5" customHeight="1" x14ac:dyDescent="0.3">
      <c r="A45" s="20" t="s">
        <v>108</v>
      </c>
      <c r="B45" s="237" t="s">
        <v>109</v>
      </c>
      <c r="C45" s="238"/>
      <c r="D45" s="238"/>
      <c r="E45" s="238"/>
      <c r="F45" s="238"/>
      <c r="G45" s="238"/>
      <c r="H45" s="22">
        <v>0</v>
      </c>
      <c r="I45">
        <f>IF(H33=FALSE, 0, IF(AND(H33=TRUE,H42=TRUE)=TRUE, 0, IF(AND(H33=TRUE,H42=FALSE)=TRUE,H39-H41,"Error")))</f>
        <v>0</v>
      </c>
    </row>
    <row r="48" spans="1:9" ht="19.2" x14ac:dyDescent="0.45">
      <c r="A48" s="30" t="s">
        <v>111</v>
      </c>
      <c r="B48" s="28"/>
      <c r="C48" s="28"/>
      <c r="D48" s="28"/>
      <c r="E48" s="28"/>
      <c r="F48" s="28"/>
      <c r="G48" s="2"/>
      <c r="H48" s="2"/>
    </row>
    <row r="49" spans="1:9" ht="16.8" x14ac:dyDescent="0.4">
      <c r="A49" s="18" t="s">
        <v>82</v>
      </c>
      <c r="B49" s="240" t="s">
        <v>83</v>
      </c>
      <c r="C49" s="240"/>
      <c r="D49" s="240"/>
      <c r="E49" s="240"/>
      <c r="F49" s="240"/>
      <c r="G49" s="240"/>
      <c r="H49" s="19" t="s">
        <v>84</v>
      </c>
    </row>
    <row r="50" spans="1:9" ht="16.5" customHeight="1" x14ac:dyDescent="0.4">
      <c r="A50" s="18" t="s">
        <v>85</v>
      </c>
      <c r="B50" s="239" t="s">
        <v>86</v>
      </c>
      <c r="C50" s="239"/>
      <c r="D50" s="239"/>
      <c r="E50" s="239"/>
      <c r="F50" s="239"/>
      <c r="G50" s="239"/>
      <c r="H50" s="21" t="s">
        <v>126</v>
      </c>
    </row>
    <row r="51" spans="1:9" ht="16.5" customHeight="1" x14ac:dyDescent="0.4">
      <c r="A51" s="18" t="s">
        <v>88</v>
      </c>
      <c r="B51" s="239" t="s">
        <v>89</v>
      </c>
      <c r="C51" s="239"/>
      <c r="D51" s="239"/>
      <c r="E51" s="239"/>
      <c r="F51" s="239"/>
      <c r="G51" s="239"/>
      <c r="H51" s="21">
        <v>2024</v>
      </c>
    </row>
    <row r="52" spans="1:9" ht="16.8" x14ac:dyDescent="0.4">
      <c r="A52" s="18" t="s">
        <v>90</v>
      </c>
      <c r="B52" s="239" t="s">
        <v>91</v>
      </c>
      <c r="C52" s="239"/>
      <c r="D52" s="239"/>
      <c r="E52" s="239"/>
      <c r="F52" s="239"/>
      <c r="G52" s="239"/>
      <c r="H52" s="21" t="b">
        <v>0</v>
      </c>
    </row>
    <row r="53" spans="1:9" ht="16.8" x14ac:dyDescent="0.4">
      <c r="A53" s="18" t="s">
        <v>92</v>
      </c>
      <c r="B53" s="239" t="s">
        <v>33</v>
      </c>
      <c r="C53" s="239"/>
      <c r="D53" s="239"/>
      <c r="E53" s="239"/>
      <c r="F53" s="239"/>
      <c r="G53" s="239"/>
      <c r="H53" s="21" t="b">
        <v>1</v>
      </c>
    </row>
    <row r="54" spans="1:9" ht="16.8" x14ac:dyDescent="0.3">
      <c r="A54" s="20" t="s">
        <v>93</v>
      </c>
      <c r="B54" s="241" t="s">
        <v>94</v>
      </c>
      <c r="C54" s="242"/>
      <c r="D54" s="242"/>
      <c r="E54" s="242"/>
      <c r="F54" s="242"/>
      <c r="G54" s="243"/>
      <c r="H54" s="21" t="s">
        <v>112</v>
      </c>
    </row>
    <row r="55" spans="1:9" ht="16.8" x14ac:dyDescent="0.4">
      <c r="A55" s="18" t="s">
        <v>95</v>
      </c>
      <c r="B55" s="239" t="s">
        <v>37</v>
      </c>
      <c r="C55" s="239"/>
      <c r="D55" s="239"/>
      <c r="E55" s="239"/>
      <c r="F55" s="239"/>
      <c r="G55" s="239"/>
      <c r="H55" s="21">
        <v>80</v>
      </c>
    </row>
    <row r="56" spans="1:9" ht="16.8" x14ac:dyDescent="0.4">
      <c r="A56" s="18" t="s">
        <v>96</v>
      </c>
      <c r="B56" s="239" t="s">
        <v>39</v>
      </c>
      <c r="C56" s="239"/>
      <c r="D56" s="239"/>
      <c r="E56" s="239"/>
      <c r="F56" s="239"/>
      <c r="G56" s="239"/>
      <c r="H56" s="22">
        <v>1000</v>
      </c>
    </row>
    <row r="57" spans="1:9" ht="66" customHeight="1" x14ac:dyDescent="0.3">
      <c r="A57" s="20" t="s">
        <v>97</v>
      </c>
      <c r="B57" s="238" t="s">
        <v>98</v>
      </c>
      <c r="C57" s="238"/>
      <c r="D57" s="238"/>
      <c r="E57" s="238"/>
      <c r="F57" s="238"/>
      <c r="G57" s="238"/>
      <c r="H57" s="23">
        <v>0.7</v>
      </c>
    </row>
    <row r="58" spans="1:9" ht="35.25" customHeight="1" x14ac:dyDescent="0.3">
      <c r="A58" s="20" t="s">
        <v>99</v>
      </c>
      <c r="B58" s="238" t="s">
        <v>100</v>
      </c>
      <c r="C58" s="238"/>
      <c r="D58" s="238"/>
      <c r="E58" s="238"/>
      <c r="F58" s="238"/>
      <c r="G58" s="238"/>
      <c r="H58" s="22">
        <v>700</v>
      </c>
      <c r="I58" s="25">
        <f>H56*H57*(1+(80-H55)/H55)</f>
        <v>700</v>
      </c>
    </row>
    <row r="59" spans="1:9" ht="16.8" x14ac:dyDescent="0.4">
      <c r="A59" s="18" t="s">
        <v>101</v>
      </c>
      <c r="B59" s="239" t="s">
        <v>45</v>
      </c>
      <c r="C59" s="239"/>
      <c r="D59" s="239"/>
      <c r="E59" s="239"/>
      <c r="F59" s="239"/>
      <c r="G59" s="239"/>
      <c r="H59" s="21" t="s">
        <v>113</v>
      </c>
    </row>
    <row r="60" spans="1:9" ht="16.8" x14ac:dyDescent="0.4">
      <c r="A60" s="18" t="s">
        <v>102</v>
      </c>
      <c r="B60" s="239" t="s">
        <v>47</v>
      </c>
      <c r="C60" s="239"/>
      <c r="D60" s="239"/>
      <c r="E60" s="239"/>
      <c r="F60" s="239"/>
      <c r="G60" s="239"/>
      <c r="H60" s="22">
        <v>1200</v>
      </c>
    </row>
    <row r="61" spans="1:9" ht="16.8" x14ac:dyDescent="0.4">
      <c r="A61" s="18" t="s">
        <v>103</v>
      </c>
      <c r="B61" s="239" t="s">
        <v>49</v>
      </c>
      <c r="C61" s="239"/>
      <c r="D61" s="239"/>
      <c r="E61" s="239"/>
      <c r="F61" s="239"/>
      <c r="G61" s="239"/>
      <c r="H61" s="21" t="b">
        <v>1</v>
      </c>
      <c r="I61" t="str">
        <f>IF(H60&gt;H58, "TRUE", "FALSE")</f>
        <v>TRUE</v>
      </c>
    </row>
    <row r="62" spans="1:9" ht="51" customHeight="1" x14ac:dyDescent="0.3">
      <c r="A62" s="20" t="s">
        <v>104</v>
      </c>
      <c r="B62" s="237" t="s">
        <v>105</v>
      </c>
      <c r="C62" s="238"/>
      <c r="D62" s="238"/>
      <c r="E62" s="238"/>
      <c r="F62" s="238"/>
      <c r="G62" s="238"/>
      <c r="H62" s="22">
        <v>500</v>
      </c>
      <c r="I62">
        <f>IF(I61="TRUE", H60-H58, 0)</f>
        <v>500</v>
      </c>
    </row>
    <row r="63" spans="1:9" ht="50.25" customHeight="1" x14ac:dyDescent="0.3">
      <c r="A63" s="20" t="s">
        <v>106</v>
      </c>
      <c r="B63" s="237" t="s">
        <v>107</v>
      </c>
      <c r="C63" s="238"/>
      <c r="D63" s="238"/>
      <c r="E63" s="238"/>
      <c r="F63" s="238"/>
      <c r="G63" s="238"/>
      <c r="H63" s="22">
        <v>700</v>
      </c>
      <c r="I63">
        <f>IF(H61=TRUE, H58, H60)</f>
        <v>700</v>
      </c>
    </row>
    <row r="64" spans="1:9" ht="64.5" customHeight="1" x14ac:dyDescent="0.3">
      <c r="A64" s="20" t="s">
        <v>108</v>
      </c>
      <c r="B64" s="237" t="s">
        <v>109</v>
      </c>
      <c r="C64" s="238"/>
      <c r="D64" s="238"/>
      <c r="E64" s="238"/>
      <c r="F64" s="238"/>
      <c r="G64" s="238"/>
      <c r="H64" s="22">
        <v>0</v>
      </c>
      <c r="I64">
        <f>IF(H52=FALSE, 0, IF(AND(H52=TRUE,H61=TRUE)=TRUE, 0, IF(AND(H52=TRUE,H61=FALSE)=TRUE,H58-H60,"Error")))</f>
        <v>0</v>
      </c>
    </row>
  </sheetData>
  <mergeCells count="50">
    <mergeCell ref="B13:G13"/>
    <mergeCell ref="A3:H3"/>
    <mergeCell ref="B11:G11"/>
    <mergeCell ref="B12:G12"/>
    <mergeCell ref="A4:H4"/>
    <mergeCell ref="B25:G25"/>
    <mergeCell ref="B14:G14"/>
    <mergeCell ref="B15:G15"/>
    <mergeCell ref="B16:G16"/>
    <mergeCell ref="B17:G17"/>
    <mergeCell ref="B18:G18"/>
    <mergeCell ref="B19:G19"/>
    <mergeCell ref="B20:G20"/>
    <mergeCell ref="B21:G21"/>
    <mergeCell ref="B22:G22"/>
    <mergeCell ref="B23:G23"/>
    <mergeCell ref="B24:G24"/>
    <mergeCell ref="B40:G40"/>
    <mergeCell ref="B26:G26"/>
    <mergeCell ref="B30:G30"/>
    <mergeCell ref="B31:G31"/>
    <mergeCell ref="B32:G32"/>
    <mergeCell ref="B33:G33"/>
    <mergeCell ref="B34:G34"/>
    <mergeCell ref="B35:G35"/>
    <mergeCell ref="B36:G36"/>
    <mergeCell ref="B37:G37"/>
    <mergeCell ref="B38:G38"/>
    <mergeCell ref="B39:G39"/>
    <mergeCell ref="B55:G55"/>
    <mergeCell ref="B41:G41"/>
    <mergeCell ref="B42:G42"/>
    <mergeCell ref="B43:G43"/>
    <mergeCell ref="B44:G44"/>
    <mergeCell ref="B45:G45"/>
    <mergeCell ref="B49:G49"/>
    <mergeCell ref="B50:G50"/>
    <mergeCell ref="B51:G51"/>
    <mergeCell ref="B52:G52"/>
    <mergeCell ref="B53:G53"/>
    <mergeCell ref="B54:G54"/>
    <mergeCell ref="B62:G62"/>
    <mergeCell ref="B63:G63"/>
    <mergeCell ref="B64:G64"/>
    <mergeCell ref="B56:G56"/>
    <mergeCell ref="B57:G57"/>
    <mergeCell ref="B58:G58"/>
    <mergeCell ref="B59:G59"/>
    <mergeCell ref="B60:G60"/>
    <mergeCell ref="B61:G6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B7C0-B5EB-439A-97D8-B87D20825C47}">
  <sheetPr>
    <tabColor theme="6" tint="0.79998168889431442"/>
  </sheetPr>
  <dimension ref="A1:I65"/>
  <sheetViews>
    <sheetView workbookViewId="0">
      <selection activeCell="B53" sqref="B53:G53"/>
    </sheetView>
  </sheetViews>
  <sheetFormatPr defaultRowHeight="14.4" x14ac:dyDescent="0.3"/>
  <cols>
    <col min="1" max="1" width="12.109375" customWidth="1"/>
    <col min="3" max="3" width="24.44140625" customWidth="1"/>
    <col min="4" max="4" width="23.6640625" customWidth="1"/>
    <col min="5" max="5" width="33.44140625" customWidth="1"/>
    <col min="6" max="6" width="26.88671875" customWidth="1"/>
    <col min="7" max="7" width="22.5546875" customWidth="1"/>
    <col min="8" max="8" width="23.88671875" customWidth="1"/>
  </cols>
  <sheetData>
    <row r="1" spans="1:9" ht="19.2" x14ac:dyDescent="0.45">
      <c r="A1" s="13" t="s">
        <v>123</v>
      </c>
    </row>
    <row r="3" spans="1:9" ht="19.5" customHeight="1" x14ac:dyDescent="0.3">
      <c r="A3" s="236" t="s">
        <v>130</v>
      </c>
      <c r="B3" s="236"/>
      <c r="C3" s="236"/>
      <c r="D3" s="236"/>
      <c r="E3" s="236"/>
      <c r="F3" s="236"/>
      <c r="G3" s="236"/>
      <c r="H3" s="236"/>
    </row>
    <row r="4" spans="1:9" ht="38.25" customHeight="1" x14ac:dyDescent="0.3">
      <c r="A4" s="244" t="s">
        <v>115</v>
      </c>
      <c r="B4" s="244"/>
      <c r="C4" s="244"/>
      <c r="D4" s="244"/>
      <c r="E4" s="244"/>
      <c r="F4" s="244"/>
      <c r="G4" s="244"/>
      <c r="H4" s="244"/>
    </row>
    <row r="5" spans="1:9" ht="57.6" x14ac:dyDescent="0.3">
      <c r="A5" s="3" t="s">
        <v>66</v>
      </c>
      <c r="B5" s="4" t="s">
        <v>67</v>
      </c>
      <c r="C5" s="4" t="s">
        <v>68</v>
      </c>
      <c r="D5" s="4" t="s">
        <v>69</v>
      </c>
      <c r="E5" s="24" t="s">
        <v>116</v>
      </c>
      <c r="F5" s="4" t="s">
        <v>71</v>
      </c>
      <c r="G5" s="4" t="s">
        <v>72</v>
      </c>
      <c r="H5" s="5" t="s">
        <v>73</v>
      </c>
    </row>
    <row r="6" spans="1:9" ht="19.2" x14ac:dyDescent="0.3">
      <c r="A6" s="6" t="s">
        <v>10</v>
      </c>
      <c r="B6" s="31" t="s">
        <v>11</v>
      </c>
      <c r="C6" s="31" t="s">
        <v>12</v>
      </c>
      <c r="D6" s="31" t="s">
        <v>74</v>
      </c>
      <c r="E6" s="31" t="s">
        <v>74</v>
      </c>
      <c r="F6" s="31" t="s">
        <v>12</v>
      </c>
      <c r="G6" s="31" t="s">
        <v>75</v>
      </c>
      <c r="H6" s="12">
        <v>150</v>
      </c>
    </row>
    <row r="7" spans="1:9" ht="19.2" x14ac:dyDescent="0.3">
      <c r="A7" s="6" t="s">
        <v>13</v>
      </c>
      <c r="B7" s="31" t="s">
        <v>14</v>
      </c>
      <c r="C7" s="31" t="s">
        <v>15</v>
      </c>
      <c r="D7" s="31" t="s">
        <v>76</v>
      </c>
      <c r="E7" s="15">
        <v>750</v>
      </c>
      <c r="F7" s="15">
        <v>750</v>
      </c>
      <c r="G7" s="31">
        <v>250</v>
      </c>
      <c r="H7" s="7" t="s">
        <v>75</v>
      </c>
    </row>
    <row r="8" spans="1:9" ht="19.2" x14ac:dyDescent="0.3">
      <c r="A8" s="8" t="s">
        <v>16</v>
      </c>
      <c r="B8" s="9" t="s">
        <v>17</v>
      </c>
      <c r="C8" s="9" t="s">
        <v>18</v>
      </c>
      <c r="D8" s="9" t="s">
        <v>74</v>
      </c>
      <c r="E8" s="9" t="s">
        <v>74</v>
      </c>
      <c r="F8" s="16">
        <v>750</v>
      </c>
      <c r="G8" s="9">
        <v>450</v>
      </c>
      <c r="H8" s="10" t="s">
        <v>75</v>
      </c>
    </row>
    <row r="11" spans="1:9" ht="19.2" x14ac:dyDescent="0.45">
      <c r="A11" s="30" t="s">
        <v>80</v>
      </c>
      <c r="B11" s="28"/>
      <c r="C11" s="28"/>
      <c r="D11" s="28"/>
      <c r="E11" s="28"/>
      <c r="F11" s="28"/>
      <c r="G11" s="2"/>
      <c r="H11" s="2"/>
      <c r="I11" s="2" t="s">
        <v>81</v>
      </c>
    </row>
    <row r="12" spans="1:9" ht="16.8" x14ac:dyDescent="0.4">
      <c r="A12" s="18" t="s">
        <v>82</v>
      </c>
      <c r="B12" s="240" t="s">
        <v>83</v>
      </c>
      <c r="C12" s="240"/>
      <c r="D12" s="240"/>
      <c r="E12" s="240"/>
      <c r="F12" s="240"/>
      <c r="G12" s="240"/>
      <c r="H12" s="19" t="s">
        <v>84</v>
      </c>
    </row>
    <row r="13" spans="1:9" ht="16.8" x14ac:dyDescent="0.4">
      <c r="A13" s="18" t="s">
        <v>85</v>
      </c>
      <c r="B13" s="239" t="s">
        <v>86</v>
      </c>
      <c r="C13" s="239"/>
      <c r="D13" s="239"/>
      <c r="E13" s="239"/>
      <c r="F13" s="239"/>
      <c r="G13" s="239"/>
      <c r="H13" s="21" t="s">
        <v>126</v>
      </c>
    </row>
    <row r="14" spans="1:9" ht="16.8" x14ac:dyDescent="0.4">
      <c r="A14" s="18" t="s">
        <v>88</v>
      </c>
      <c r="B14" s="239" t="s">
        <v>89</v>
      </c>
      <c r="C14" s="239"/>
      <c r="D14" s="239"/>
      <c r="E14" s="239"/>
      <c r="F14" s="239"/>
      <c r="G14" s="239"/>
      <c r="H14" s="21">
        <v>2025</v>
      </c>
    </row>
    <row r="15" spans="1:9" ht="16.8" x14ac:dyDescent="0.4">
      <c r="A15" s="18" t="s">
        <v>90</v>
      </c>
      <c r="B15" s="239" t="s">
        <v>91</v>
      </c>
      <c r="C15" s="239"/>
      <c r="D15" s="239"/>
      <c r="E15" s="239"/>
      <c r="F15" s="239"/>
      <c r="G15" s="239"/>
      <c r="H15" s="21" t="b">
        <v>1</v>
      </c>
    </row>
    <row r="16" spans="1:9" ht="16.8" x14ac:dyDescent="0.4">
      <c r="A16" s="18" t="s">
        <v>92</v>
      </c>
      <c r="B16" s="239" t="s">
        <v>33</v>
      </c>
      <c r="C16" s="239"/>
      <c r="D16" s="239"/>
      <c r="E16" s="239"/>
      <c r="F16" s="239"/>
      <c r="G16" s="239"/>
      <c r="H16" s="21" t="b">
        <v>1</v>
      </c>
    </row>
    <row r="17" spans="1:9" ht="16.8" x14ac:dyDescent="0.3">
      <c r="A17" s="20" t="s">
        <v>93</v>
      </c>
      <c r="B17" s="241" t="s">
        <v>94</v>
      </c>
      <c r="C17" s="242"/>
      <c r="D17" s="242"/>
      <c r="E17" s="242"/>
      <c r="F17" s="242"/>
      <c r="G17" s="243"/>
      <c r="H17" s="21" t="s">
        <v>61</v>
      </c>
    </row>
    <row r="18" spans="1:9" ht="16.8" x14ac:dyDescent="0.4">
      <c r="A18" s="18" t="s">
        <v>95</v>
      </c>
      <c r="B18" s="239" t="s">
        <v>37</v>
      </c>
      <c r="C18" s="239"/>
      <c r="D18" s="239"/>
      <c r="E18" s="239"/>
      <c r="F18" s="239"/>
      <c r="G18" s="239"/>
      <c r="H18" s="21">
        <v>80</v>
      </c>
    </row>
    <row r="19" spans="1:9" ht="16.8" x14ac:dyDescent="0.4">
      <c r="A19" s="18" t="s">
        <v>96</v>
      </c>
      <c r="B19" s="239" t="s">
        <v>39</v>
      </c>
      <c r="C19" s="239"/>
      <c r="D19" s="239"/>
      <c r="E19" s="239"/>
      <c r="F19" s="239"/>
      <c r="G19" s="239"/>
      <c r="H19" s="22">
        <v>1000</v>
      </c>
    </row>
    <row r="20" spans="1:9" ht="66.75" customHeight="1" x14ac:dyDescent="0.3">
      <c r="A20" s="20" t="s">
        <v>97</v>
      </c>
      <c r="B20" s="238" t="s">
        <v>98</v>
      </c>
      <c r="C20" s="238"/>
      <c r="D20" s="238"/>
      <c r="E20" s="238"/>
      <c r="F20" s="238"/>
      <c r="G20" s="238"/>
      <c r="H20" s="23">
        <v>0.75</v>
      </c>
    </row>
    <row r="21" spans="1:9" ht="34.5" customHeight="1" x14ac:dyDescent="0.3">
      <c r="A21" s="20" t="s">
        <v>99</v>
      </c>
      <c r="B21" s="238" t="s">
        <v>117</v>
      </c>
      <c r="C21" s="238"/>
      <c r="D21" s="238"/>
      <c r="E21" s="238"/>
      <c r="F21" s="238"/>
      <c r="G21" s="238"/>
      <c r="H21" s="22">
        <v>750</v>
      </c>
      <c r="I21" s="25">
        <f>H19*H20*(1+(80-H18)/H18)</f>
        <v>750</v>
      </c>
    </row>
    <row r="22" spans="1:9" ht="16.8" x14ac:dyDescent="0.4">
      <c r="A22" s="18" t="s">
        <v>101</v>
      </c>
      <c r="B22" s="239" t="s">
        <v>45</v>
      </c>
      <c r="C22" s="239"/>
      <c r="D22" s="239"/>
      <c r="E22" s="239"/>
      <c r="F22" s="239"/>
      <c r="G22" s="239"/>
      <c r="H22" s="21" t="s">
        <v>62</v>
      </c>
    </row>
    <row r="23" spans="1:9" ht="16.8" x14ac:dyDescent="0.4">
      <c r="A23" s="18" t="s">
        <v>102</v>
      </c>
      <c r="B23" s="239" t="s">
        <v>47</v>
      </c>
      <c r="C23" s="239"/>
      <c r="D23" s="239"/>
      <c r="E23" s="239"/>
      <c r="F23" s="239"/>
      <c r="G23" s="239"/>
      <c r="H23" s="22">
        <v>600</v>
      </c>
    </row>
    <row r="24" spans="1:9" ht="16.8" x14ac:dyDescent="0.4">
      <c r="A24" s="18" t="s">
        <v>103</v>
      </c>
      <c r="B24" s="239" t="s">
        <v>49</v>
      </c>
      <c r="C24" s="239"/>
      <c r="D24" s="239"/>
      <c r="E24" s="239"/>
      <c r="F24" s="239"/>
      <c r="G24" s="239"/>
      <c r="H24" s="21" t="b">
        <v>0</v>
      </c>
      <c r="I24" t="b">
        <f>IF(H23&gt;H21, TRUE, FALSE)</f>
        <v>0</v>
      </c>
    </row>
    <row r="25" spans="1:9" ht="51" customHeight="1" x14ac:dyDescent="0.3">
      <c r="A25" s="20" t="s">
        <v>104</v>
      </c>
      <c r="B25" s="237" t="s">
        <v>105</v>
      </c>
      <c r="C25" s="238"/>
      <c r="D25" s="238"/>
      <c r="E25" s="238"/>
      <c r="F25" s="238"/>
      <c r="G25" s="238"/>
      <c r="H25" s="22">
        <v>0</v>
      </c>
      <c r="I25">
        <f>IF(I24=TRUE, H23-H21, 0)</f>
        <v>0</v>
      </c>
    </row>
    <row r="26" spans="1:9" ht="51" customHeight="1" x14ac:dyDescent="0.3">
      <c r="A26" s="20" t="s">
        <v>106</v>
      </c>
      <c r="B26" s="237" t="s">
        <v>107</v>
      </c>
      <c r="C26" s="238"/>
      <c r="D26" s="238"/>
      <c r="E26" s="238"/>
      <c r="F26" s="238"/>
      <c r="G26" s="238"/>
      <c r="H26" s="22">
        <v>600</v>
      </c>
      <c r="I26">
        <f>IF(H24=TRUE, H21, H23)</f>
        <v>600</v>
      </c>
    </row>
    <row r="27" spans="1:9" ht="67.5" customHeight="1" x14ac:dyDescent="0.3">
      <c r="A27" s="20" t="s">
        <v>108</v>
      </c>
      <c r="B27" s="237" t="s">
        <v>109</v>
      </c>
      <c r="C27" s="238"/>
      <c r="D27" s="238"/>
      <c r="E27" s="238"/>
      <c r="F27" s="238"/>
      <c r="G27" s="238"/>
      <c r="H27" s="22">
        <v>150</v>
      </c>
      <c r="I27">
        <f>IF(H15=FALSE, 0, IF(AND(H15=TRUE,H24=TRUE)=TRUE, 0, IF(AND(H15=TRUE,H24=FALSE)=TRUE,H21-H23,"Error")))</f>
        <v>150</v>
      </c>
    </row>
    <row r="30" spans="1:9" ht="19.2" x14ac:dyDescent="0.45">
      <c r="A30" s="30" t="s">
        <v>110</v>
      </c>
      <c r="B30" s="28"/>
      <c r="C30" s="28"/>
      <c r="D30" s="28"/>
      <c r="E30" s="28"/>
      <c r="F30" s="28"/>
      <c r="G30" s="2"/>
      <c r="H30" s="2"/>
    </row>
    <row r="31" spans="1:9" ht="16.8" x14ac:dyDescent="0.4">
      <c r="A31" s="18" t="s">
        <v>82</v>
      </c>
      <c r="B31" s="240" t="s">
        <v>83</v>
      </c>
      <c r="C31" s="240"/>
      <c r="D31" s="240"/>
      <c r="E31" s="240"/>
      <c r="F31" s="240"/>
      <c r="G31" s="240"/>
      <c r="H31" s="19" t="s">
        <v>84</v>
      </c>
    </row>
    <row r="32" spans="1:9" ht="16.5" customHeight="1" x14ac:dyDescent="0.4">
      <c r="A32" s="18" t="s">
        <v>85</v>
      </c>
      <c r="B32" s="239" t="s">
        <v>86</v>
      </c>
      <c r="C32" s="239"/>
      <c r="D32" s="239"/>
      <c r="E32" s="239"/>
      <c r="F32" s="239"/>
      <c r="G32" s="239"/>
      <c r="H32" s="21" t="s">
        <v>131</v>
      </c>
    </row>
    <row r="33" spans="1:9" ht="16.5" customHeight="1" x14ac:dyDescent="0.4">
      <c r="A33" s="18" t="s">
        <v>88</v>
      </c>
      <c r="B33" s="239" t="s">
        <v>89</v>
      </c>
      <c r="C33" s="239"/>
      <c r="D33" s="239"/>
      <c r="E33" s="239"/>
      <c r="F33" s="239"/>
      <c r="G33" s="239"/>
      <c r="H33" s="21">
        <v>2025</v>
      </c>
    </row>
    <row r="34" spans="1:9" ht="16.8" x14ac:dyDescent="0.4">
      <c r="A34" s="18" t="s">
        <v>90</v>
      </c>
      <c r="B34" s="239" t="s">
        <v>91</v>
      </c>
      <c r="C34" s="239"/>
      <c r="D34" s="239"/>
      <c r="E34" s="239"/>
      <c r="F34" s="239"/>
      <c r="G34" s="239"/>
      <c r="H34" s="21" t="b">
        <v>1</v>
      </c>
    </row>
    <row r="35" spans="1:9" ht="16.8" x14ac:dyDescent="0.4">
      <c r="A35" s="18" t="s">
        <v>92</v>
      </c>
      <c r="B35" s="239" t="s">
        <v>33</v>
      </c>
      <c r="C35" s="239"/>
      <c r="D35" s="239"/>
      <c r="E35" s="239"/>
      <c r="F35" s="239"/>
      <c r="G35" s="239"/>
      <c r="H35" s="21" t="b">
        <v>1</v>
      </c>
    </row>
    <row r="36" spans="1:9" ht="16.8" x14ac:dyDescent="0.3">
      <c r="A36" s="20" t="s">
        <v>93</v>
      </c>
      <c r="B36" s="241" t="s">
        <v>94</v>
      </c>
      <c r="C36" s="242"/>
      <c r="D36" s="242"/>
      <c r="E36" s="242"/>
      <c r="F36" s="242"/>
      <c r="G36" s="243"/>
      <c r="H36" s="21" t="s">
        <v>61</v>
      </c>
    </row>
    <row r="37" spans="1:9" ht="16.8" x14ac:dyDescent="0.4">
      <c r="A37" s="18" t="s">
        <v>95</v>
      </c>
      <c r="B37" s="239" t="s">
        <v>37</v>
      </c>
      <c r="C37" s="239"/>
      <c r="D37" s="239"/>
      <c r="E37" s="239"/>
      <c r="F37" s="239"/>
      <c r="G37" s="239"/>
      <c r="H37" s="21">
        <v>80</v>
      </c>
    </row>
    <row r="38" spans="1:9" ht="16.8" x14ac:dyDescent="0.4">
      <c r="A38" s="18" t="s">
        <v>96</v>
      </c>
      <c r="B38" s="239" t="s">
        <v>39</v>
      </c>
      <c r="C38" s="239"/>
      <c r="D38" s="239"/>
      <c r="E38" s="239"/>
      <c r="F38" s="239"/>
      <c r="G38" s="239"/>
      <c r="H38" s="22">
        <v>1000</v>
      </c>
    </row>
    <row r="39" spans="1:9" ht="66.75" customHeight="1" x14ac:dyDescent="0.3">
      <c r="A39" s="20" t="s">
        <v>97</v>
      </c>
      <c r="B39" s="238" t="s">
        <v>98</v>
      </c>
      <c r="C39" s="238"/>
      <c r="D39" s="238"/>
      <c r="E39" s="238"/>
      <c r="F39" s="238"/>
      <c r="G39" s="238"/>
      <c r="H39" s="23">
        <v>0.75</v>
      </c>
    </row>
    <row r="40" spans="1:9" ht="35.25" customHeight="1" x14ac:dyDescent="0.3">
      <c r="A40" s="20" t="s">
        <v>99</v>
      </c>
      <c r="B40" s="238" t="s">
        <v>117</v>
      </c>
      <c r="C40" s="238"/>
      <c r="D40" s="238"/>
      <c r="E40" s="238"/>
      <c r="F40" s="238"/>
      <c r="G40" s="238"/>
      <c r="H40" s="22">
        <v>750</v>
      </c>
      <c r="I40" s="25">
        <f>H38*H39*(1+(80-H37)/H37)</f>
        <v>750</v>
      </c>
    </row>
    <row r="41" spans="1:9" ht="16.8" x14ac:dyDescent="0.4">
      <c r="A41" s="18" t="s">
        <v>101</v>
      </c>
      <c r="B41" s="239" t="s">
        <v>45</v>
      </c>
      <c r="C41" s="239"/>
      <c r="D41" s="239"/>
      <c r="E41" s="239"/>
      <c r="F41" s="239"/>
      <c r="G41" s="239"/>
      <c r="H41" s="21" t="s">
        <v>61</v>
      </c>
    </row>
    <row r="42" spans="1:9" ht="16.8" x14ac:dyDescent="0.4">
      <c r="A42" s="18" t="s">
        <v>102</v>
      </c>
      <c r="B42" s="239" t="s">
        <v>47</v>
      </c>
      <c r="C42" s="239"/>
      <c r="D42" s="239"/>
      <c r="E42" s="239"/>
      <c r="F42" s="239"/>
      <c r="G42" s="239"/>
      <c r="H42" s="22">
        <v>1000</v>
      </c>
    </row>
    <row r="43" spans="1:9" ht="16.8" x14ac:dyDescent="0.4">
      <c r="A43" s="18" t="s">
        <v>103</v>
      </c>
      <c r="B43" s="239" t="s">
        <v>49</v>
      </c>
      <c r="C43" s="239"/>
      <c r="D43" s="239"/>
      <c r="E43" s="239"/>
      <c r="F43" s="239"/>
      <c r="G43" s="239"/>
      <c r="H43" s="21" t="b">
        <v>1</v>
      </c>
      <c r="I43" t="str">
        <f>IF(H42&gt;H40, "TRUE", "FALSE")</f>
        <v>TRUE</v>
      </c>
    </row>
    <row r="44" spans="1:9" ht="49.5" customHeight="1" x14ac:dyDescent="0.3">
      <c r="A44" s="20" t="s">
        <v>104</v>
      </c>
      <c r="B44" s="237" t="s">
        <v>105</v>
      </c>
      <c r="C44" s="238"/>
      <c r="D44" s="238"/>
      <c r="E44" s="238"/>
      <c r="F44" s="238"/>
      <c r="G44" s="238"/>
      <c r="H44" s="22">
        <v>250</v>
      </c>
      <c r="I44">
        <f>IF(I43="TRUE", H42-H40, 0)</f>
        <v>250</v>
      </c>
    </row>
    <row r="45" spans="1:9" ht="48.75" customHeight="1" x14ac:dyDescent="0.3">
      <c r="A45" s="20" t="s">
        <v>106</v>
      </c>
      <c r="B45" s="237" t="s">
        <v>107</v>
      </c>
      <c r="C45" s="238"/>
      <c r="D45" s="238"/>
      <c r="E45" s="238"/>
      <c r="F45" s="238"/>
      <c r="G45" s="238"/>
      <c r="H45" s="22">
        <v>750</v>
      </c>
      <c r="I45">
        <f>IF(H43=TRUE, H40, H42)</f>
        <v>750</v>
      </c>
    </row>
    <row r="46" spans="1:9" ht="66" customHeight="1" x14ac:dyDescent="0.3">
      <c r="A46" s="20" t="s">
        <v>108</v>
      </c>
      <c r="B46" s="237" t="s">
        <v>109</v>
      </c>
      <c r="C46" s="238"/>
      <c r="D46" s="238"/>
      <c r="E46" s="238"/>
      <c r="F46" s="238"/>
      <c r="G46" s="238"/>
      <c r="H46" s="22">
        <v>0</v>
      </c>
      <c r="I46">
        <f>IF(H34=FALSE, 0, IF(AND(H34=TRUE,H43=TRUE)=TRUE, 0, IF(AND(H34=TRUE,H43=FALSE)=TRUE,H40-H42,"Error")))</f>
        <v>0</v>
      </c>
    </row>
    <row r="49" spans="1:9" ht="19.2" x14ac:dyDescent="0.45">
      <c r="A49" s="30" t="s">
        <v>111</v>
      </c>
      <c r="B49" s="28"/>
      <c r="C49" s="28"/>
      <c r="D49" s="28"/>
      <c r="E49" s="28"/>
      <c r="F49" s="28"/>
      <c r="G49" s="2"/>
      <c r="H49" s="2"/>
    </row>
    <row r="50" spans="1:9" ht="16.8" x14ac:dyDescent="0.4">
      <c r="A50" s="18" t="s">
        <v>82</v>
      </c>
      <c r="B50" s="240" t="s">
        <v>83</v>
      </c>
      <c r="C50" s="240"/>
      <c r="D50" s="240"/>
      <c r="E50" s="240"/>
      <c r="F50" s="240"/>
      <c r="G50" s="240"/>
      <c r="H50" s="19" t="s">
        <v>84</v>
      </c>
    </row>
    <row r="51" spans="1:9" ht="16.5" customHeight="1" x14ac:dyDescent="0.4">
      <c r="A51" s="18" t="s">
        <v>85</v>
      </c>
      <c r="B51" s="239" t="s">
        <v>86</v>
      </c>
      <c r="C51" s="239"/>
      <c r="D51" s="239"/>
      <c r="E51" s="239"/>
      <c r="F51" s="239"/>
      <c r="G51" s="239"/>
      <c r="H51" s="21" t="s">
        <v>131</v>
      </c>
    </row>
    <row r="52" spans="1:9" ht="16.5" customHeight="1" x14ac:dyDescent="0.4">
      <c r="A52" s="18" t="s">
        <v>88</v>
      </c>
      <c r="B52" s="239" t="s">
        <v>89</v>
      </c>
      <c r="C52" s="239"/>
      <c r="D52" s="239"/>
      <c r="E52" s="239"/>
      <c r="F52" s="239"/>
      <c r="G52" s="239"/>
      <c r="H52" s="21">
        <v>2025</v>
      </c>
    </row>
    <row r="53" spans="1:9" ht="16.8" x14ac:dyDescent="0.4">
      <c r="A53" s="18" t="s">
        <v>90</v>
      </c>
      <c r="B53" s="239" t="s">
        <v>91</v>
      </c>
      <c r="C53" s="239"/>
      <c r="D53" s="239"/>
      <c r="E53" s="239"/>
      <c r="F53" s="239"/>
      <c r="G53" s="239"/>
      <c r="H53" s="21" t="b">
        <v>1</v>
      </c>
    </row>
    <row r="54" spans="1:9" ht="16.8" x14ac:dyDescent="0.4">
      <c r="A54" s="18" t="s">
        <v>92</v>
      </c>
      <c r="B54" s="239" t="s">
        <v>33</v>
      </c>
      <c r="C54" s="239"/>
      <c r="D54" s="239"/>
      <c r="E54" s="239"/>
      <c r="F54" s="239"/>
      <c r="G54" s="239"/>
      <c r="H54" s="21" t="b">
        <v>1</v>
      </c>
    </row>
    <row r="55" spans="1:9" ht="16.8" x14ac:dyDescent="0.3">
      <c r="A55" s="20" t="s">
        <v>93</v>
      </c>
      <c r="B55" s="241" t="s">
        <v>94</v>
      </c>
      <c r="C55" s="242"/>
      <c r="D55" s="242"/>
      <c r="E55" s="242"/>
      <c r="F55" s="242"/>
      <c r="G55" s="243"/>
      <c r="H55" s="21" t="s">
        <v>112</v>
      </c>
    </row>
    <row r="56" spans="1:9" ht="16.8" x14ac:dyDescent="0.4">
      <c r="A56" s="18" t="s">
        <v>95</v>
      </c>
      <c r="B56" s="239" t="s">
        <v>37</v>
      </c>
      <c r="C56" s="239"/>
      <c r="D56" s="239"/>
      <c r="E56" s="239"/>
      <c r="F56" s="239"/>
      <c r="G56" s="239"/>
      <c r="H56" s="21">
        <v>80</v>
      </c>
    </row>
    <row r="57" spans="1:9" ht="16.8" x14ac:dyDescent="0.4">
      <c r="A57" s="18" t="s">
        <v>96</v>
      </c>
      <c r="B57" s="239" t="s">
        <v>39</v>
      </c>
      <c r="C57" s="239"/>
      <c r="D57" s="239"/>
      <c r="E57" s="239"/>
      <c r="F57" s="239"/>
      <c r="G57" s="239"/>
      <c r="H57" s="22">
        <v>1000</v>
      </c>
    </row>
    <row r="58" spans="1:9" ht="66.75" customHeight="1" x14ac:dyDescent="0.3">
      <c r="A58" s="20" t="s">
        <v>97</v>
      </c>
      <c r="B58" s="238" t="s">
        <v>98</v>
      </c>
      <c r="C58" s="238"/>
      <c r="D58" s="238"/>
      <c r="E58" s="238"/>
      <c r="F58" s="238"/>
      <c r="G58" s="238"/>
      <c r="H58" s="23">
        <v>0.75</v>
      </c>
    </row>
    <row r="59" spans="1:9" ht="33.75" customHeight="1" x14ac:dyDescent="0.3">
      <c r="A59" s="20" t="s">
        <v>99</v>
      </c>
      <c r="B59" s="238" t="s">
        <v>117</v>
      </c>
      <c r="C59" s="238"/>
      <c r="D59" s="238"/>
      <c r="E59" s="238"/>
      <c r="F59" s="238"/>
      <c r="G59" s="238"/>
      <c r="H59" s="22">
        <v>750</v>
      </c>
      <c r="I59" s="25">
        <f>H57*H58*(1+(80-H56)/H56)</f>
        <v>750</v>
      </c>
    </row>
    <row r="60" spans="1:9" ht="16.8" x14ac:dyDescent="0.4">
      <c r="A60" s="18" t="s">
        <v>101</v>
      </c>
      <c r="B60" s="239" t="s">
        <v>45</v>
      </c>
      <c r="C60" s="239"/>
      <c r="D60" s="239"/>
      <c r="E60" s="239"/>
      <c r="F60" s="239"/>
      <c r="G60" s="239"/>
      <c r="H60" s="21" t="s">
        <v>113</v>
      </c>
    </row>
    <row r="61" spans="1:9" ht="16.8" x14ac:dyDescent="0.4">
      <c r="A61" s="18" t="s">
        <v>102</v>
      </c>
      <c r="B61" s="239" t="s">
        <v>47</v>
      </c>
      <c r="C61" s="239"/>
      <c r="D61" s="239"/>
      <c r="E61" s="239"/>
      <c r="F61" s="239"/>
      <c r="G61" s="239"/>
      <c r="H61" s="22">
        <v>1200</v>
      </c>
    </row>
    <row r="62" spans="1:9" ht="16.8" x14ac:dyDescent="0.4">
      <c r="A62" s="18" t="s">
        <v>103</v>
      </c>
      <c r="B62" s="239" t="s">
        <v>49</v>
      </c>
      <c r="C62" s="239"/>
      <c r="D62" s="239"/>
      <c r="E62" s="239"/>
      <c r="F62" s="239"/>
      <c r="G62" s="239"/>
      <c r="H62" s="21" t="b">
        <v>1</v>
      </c>
      <c r="I62" t="str">
        <f>IF(H61&gt;H59, "TRUE", "FALSE")</f>
        <v>TRUE</v>
      </c>
    </row>
    <row r="63" spans="1:9" ht="50.25" customHeight="1" x14ac:dyDescent="0.3">
      <c r="A63" s="20" t="s">
        <v>104</v>
      </c>
      <c r="B63" s="237" t="s">
        <v>105</v>
      </c>
      <c r="C63" s="238"/>
      <c r="D63" s="238"/>
      <c r="E63" s="238"/>
      <c r="F63" s="238"/>
      <c r="G63" s="238"/>
      <c r="H63" s="22">
        <v>450</v>
      </c>
      <c r="I63">
        <f>IF(I62="TRUE", H61-H59, 0)</f>
        <v>450</v>
      </c>
    </row>
    <row r="64" spans="1:9" ht="49.5" customHeight="1" x14ac:dyDescent="0.3">
      <c r="A64" s="20" t="s">
        <v>106</v>
      </c>
      <c r="B64" s="237" t="s">
        <v>107</v>
      </c>
      <c r="C64" s="238"/>
      <c r="D64" s="238"/>
      <c r="E64" s="238"/>
      <c r="F64" s="238"/>
      <c r="G64" s="238"/>
      <c r="H64" s="22">
        <v>750</v>
      </c>
      <c r="I64">
        <f>IF(H62=TRUE, H59, H61)</f>
        <v>750</v>
      </c>
    </row>
    <row r="65" spans="1:9" ht="67.5" customHeight="1" x14ac:dyDescent="0.3">
      <c r="A65" s="20" t="s">
        <v>108</v>
      </c>
      <c r="B65" s="237" t="s">
        <v>109</v>
      </c>
      <c r="C65" s="238"/>
      <c r="D65" s="238"/>
      <c r="E65" s="238"/>
      <c r="F65" s="238"/>
      <c r="G65" s="238"/>
      <c r="H65" s="22">
        <v>0</v>
      </c>
      <c r="I65">
        <f>IF(H53=FALSE, 0, IF(AND(H53=TRUE,H62=TRUE)=TRUE, 0, IF(AND(H53=TRUE,H62=FALSE)=TRUE,H59-H61,"Error")))</f>
        <v>0</v>
      </c>
    </row>
  </sheetData>
  <mergeCells count="50">
    <mergeCell ref="B16:G16"/>
    <mergeCell ref="A3:H3"/>
    <mergeCell ref="B12:G12"/>
    <mergeCell ref="B13:G13"/>
    <mergeCell ref="B14:G14"/>
    <mergeCell ref="B15:G15"/>
    <mergeCell ref="A4:H4"/>
    <mergeCell ref="B31:G31"/>
    <mergeCell ref="B17:G17"/>
    <mergeCell ref="B18:G18"/>
    <mergeCell ref="B19:G19"/>
    <mergeCell ref="B20:G20"/>
    <mergeCell ref="B21:G21"/>
    <mergeCell ref="B22:G22"/>
    <mergeCell ref="B23:G23"/>
    <mergeCell ref="B24:G24"/>
    <mergeCell ref="B25:G25"/>
    <mergeCell ref="B26:G26"/>
    <mergeCell ref="B27:G27"/>
    <mergeCell ref="B43:G43"/>
    <mergeCell ref="B32:G32"/>
    <mergeCell ref="B33:G33"/>
    <mergeCell ref="B34:G34"/>
    <mergeCell ref="B35:G35"/>
    <mergeCell ref="B36:G36"/>
    <mergeCell ref="B37:G37"/>
    <mergeCell ref="B38:G38"/>
    <mergeCell ref="B39:G39"/>
    <mergeCell ref="B40:G40"/>
    <mergeCell ref="B41:G41"/>
    <mergeCell ref="B42:G42"/>
    <mergeCell ref="B58:G58"/>
    <mergeCell ref="B44:G44"/>
    <mergeCell ref="B45:G45"/>
    <mergeCell ref="B46:G46"/>
    <mergeCell ref="B50:G50"/>
    <mergeCell ref="B51:G51"/>
    <mergeCell ref="B52:G52"/>
    <mergeCell ref="B53:G53"/>
    <mergeCell ref="B54:G54"/>
    <mergeCell ref="B55:G55"/>
    <mergeCell ref="B56:G56"/>
    <mergeCell ref="B57:G57"/>
    <mergeCell ref="B65:G65"/>
    <mergeCell ref="B59:G59"/>
    <mergeCell ref="B60:G60"/>
    <mergeCell ref="B61:G61"/>
    <mergeCell ref="B62:G62"/>
    <mergeCell ref="B63:G63"/>
    <mergeCell ref="B64:G6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5678-C87F-445C-981B-C9E380B33C46}">
  <dimension ref="A1:A24"/>
  <sheetViews>
    <sheetView showGridLines="0" zoomScaleNormal="100" workbookViewId="0"/>
  </sheetViews>
  <sheetFormatPr defaultColWidth="0" defaultRowHeight="14.4" zeroHeight="1" x14ac:dyDescent="0.3"/>
  <cols>
    <col min="1" max="1" width="17.21875" bestFit="1" customWidth="1"/>
    <col min="2" max="16384" width="8.88671875" hidden="1"/>
  </cols>
  <sheetData>
    <row r="1" spans="1:1" x14ac:dyDescent="0.3">
      <c r="A1" s="95" t="s">
        <v>146</v>
      </c>
    </row>
    <row r="2" spans="1:1" ht="18" hidden="1" customHeight="1" x14ac:dyDescent="0.3"/>
    <row r="3" spans="1:1" ht="38.1" hidden="1" customHeight="1" x14ac:dyDescent="0.3"/>
    <row r="10" spans="1:1" ht="37.5" hidden="1" customHeight="1" x14ac:dyDescent="0.3"/>
    <row r="17" ht="33.6" hidden="1" customHeight="1" x14ac:dyDescent="0.3"/>
    <row r="24" ht="36.6" hidden="1" customHeight="1" x14ac:dyDescent="0.3"/>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BCDFD-5C39-4E22-9631-20E17425BE11}">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5" width="24.109375"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88" t="s">
        <v>145</v>
      </c>
    </row>
    <row r="2" spans="1:31" s="42" customFormat="1" ht="39" customHeight="1" x14ac:dyDescent="0.45">
      <c r="A2" s="53" t="s">
        <v>148</v>
      </c>
      <c r="B2" s="40"/>
      <c r="C2" s="40"/>
      <c r="D2" s="40"/>
      <c r="E2" s="40"/>
      <c r="F2" s="40"/>
      <c r="G2" s="40"/>
      <c r="H2" s="40"/>
      <c r="I2" s="41"/>
      <c r="J2" s="41"/>
    </row>
    <row r="3" spans="1:31" ht="43.2" customHeight="1" x14ac:dyDescent="0.45">
      <c r="A3" s="245" t="s">
        <v>149</v>
      </c>
      <c r="B3" s="245"/>
      <c r="C3" s="245"/>
      <c r="D3" s="245"/>
      <c r="E3" s="245"/>
      <c r="F3" s="245"/>
      <c r="G3" s="245"/>
      <c r="H3" s="245"/>
      <c r="I3" s="41"/>
      <c r="J3" s="41"/>
    </row>
    <row r="4" spans="1:31" ht="57.6" x14ac:dyDescent="0.45">
      <c r="A4" s="260" t="s">
        <v>56</v>
      </c>
      <c r="B4" s="261"/>
      <c r="C4" s="89" t="s">
        <v>132</v>
      </c>
      <c r="D4" s="90" t="s">
        <v>133</v>
      </c>
      <c r="E4" s="90" t="s">
        <v>134</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7" si="0">C6*1.05</f>
        <v>630</v>
      </c>
      <c r="E6" s="51">
        <f>D6*1.05</f>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21" customHeight="1" x14ac:dyDescent="0.45">
      <c r="A8" s="48" t="s">
        <v>16</v>
      </c>
      <c r="B8" s="48" t="s">
        <v>17</v>
      </c>
      <c r="C8" s="49">
        <v>1200</v>
      </c>
      <c r="D8" s="50">
        <f>C8*1.05</f>
        <v>1260</v>
      </c>
      <c r="E8" s="50">
        <f>D8*1.05</f>
        <v>1323</v>
      </c>
      <c r="F8" s="40"/>
      <c r="G8" s="40"/>
      <c r="H8" s="40"/>
      <c r="I8" s="41"/>
      <c r="J8" s="41"/>
    </row>
    <row r="9" spans="1:31" ht="32.4"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45108</v>
      </c>
      <c r="I13" s="63">
        <v>45108</v>
      </c>
      <c r="J13" s="63">
        <v>45108</v>
      </c>
      <c r="K13" s="63">
        <v>45108</v>
      </c>
      <c r="L13" s="63">
        <v>45108</v>
      </c>
      <c r="M13" s="63">
        <v>45108</v>
      </c>
      <c r="N13" s="63">
        <v>45474</v>
      </c>
      <c r="O13" s="63">
        <v>45474</v>
      </c>
      <c r="P13" s="63">
        <v>45474</v>
      </c>
      <c r="Q13" s="63">
        <v>45474</v>
      </c>
      <c r="R13" s="63">
        <v>45474</v>
      </c>
      <c r="S13" s="64">
        <v>45474</v>
      </c>
      <c r="T13" s="62">
        <v>45474</v>
      </c>
      <c r="U13" s="63">
        <v>45474</v>
      </c>
      <c r="V13" s="63">
        <v>45474</v>
      </c>
      <c r="W13" s="63">
        <v>45474</v>
      </c>
      <c r="X13" s="63">
        <v>45474</v>
      </c>
      <c r="Y13" s="63">
        <v>45474</v>
      </c>
      <c r="Z13" s="63">
        <v>45839</v>
      </c>
      <c r="AA13" s="63">
        <v>45839</v>
      </c>
      <c r="AB13" s="63">
        <v>45839</v>
      </c>
      <c r="AC13" s="63">
        <v>45839</v>
      </c>
      <c r="AD13" s="63">
        <v>45839</v>
      </c>
      <c r="AE13" s="64">
        <v>45839</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121</v>
      </c>
      <c r="O14" s="66" t="s">
        <v>121</v>
      </c>
      <c r="P14" s="66" t="s">
        <v>121</v>
      </c>
      <c r="Q14" s="66" t="s">
        <v>121</v>
      </c>
      <c r="R14" s="66" t="s">
        <v>121</v>
      </c>
      <c r="S14" s="67" t="s">
        <v>121</v>
      </c>
      <c r="T14" s="65" t="s">
        <v>121</v>
      </c>
      <c r="U14" s="66" t="s">
        <v>121</v>
      </c>
      <c r="V14" s="66" t="s">
        <v>121</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3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1000</v>
      </c>
      <c r="L18" s="69">
        <v>1000</v>
      </c>
      <c r="M18" s="69">
        <v>1000</v>
      </c>
      <c r="N18" s="69">
        <v>1050</v>
      </c>
      <c r="O18" s="69">
        <v>1050</v>
      </c>
      <c r="P18" s="69">
        <v>1050</v>
      </c>
      <c r="Q18" s="69">
        <v>1050</v>
      </c>
      <c r="R18" s="69">
        <v>1050</v>
      </c>
      <c r="S18" s="70">
        <v>1050</v>
      </c>
      <c r="T18" s="68">
        <v>1050</v>
      </c>
      <c r="U18" s="69">
        <v>1050</v>
      </c>
      <c r="V18" s="69">
        <v>1050</v>
      </c>
      <c r="W18" s="69">
        <v>1050</v>
      </c>
      <c r="X18" s="69">
        <v>1050</v>
      </c>
      <c r="Y18" s="69">
        <v>1050</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700</v>
      </c>
      <c r="L20" s="69">
        <f t="shared" si="1"/>
        <v>700</v>
      </c>
      <c r="M20" s="69">
        <f t="shared" si="1"/>
        <v>700</v>
      </c>
      <c r="N20" s="69">
        <f t="shared" si="1"/>
        <v>735</v>
      </c>
      <c r="O20" s="69">
        <f t="shared" si="1"/>
        <v>735</v>
      </c>
      <c r="P20" s="69">
        <f t="shared" si="1"/>
        <v>735</v>
      </c>
      <c r="Q20" s="69">
        <f t="shared" si="1"/>
        <v>735</v>
      </c>
      <c r="R20" s="69">
        <f t="shared" si="1"/>
        <v>735</v>
      </c>
      <c r="S20" s="70">
        <f t="shared" si="1"/>
        <v>735</v>
      </c>
      <c r="T20" s="76">
        <f t="shared" si="1"/>
        <v>787.5</v>
      </c>
      <c r="U20" s="71">
        <f t="shared" si="1"/>
        <v>787.5</v>
      </c>
      <c r="V20" s="71">
        <f t="shared" si="1"/>
        <v>787.5</v>
      </c>
      <c r="W20" s="71">
        <f t="shared" si="1"/>
        <v>787.5</v>
      </c>
      <c r="X20" s="71">
        <f t="shared" si="1"/>
        <v>787.5</v>
      </c>
      <c r="Y20" s="71">
        <f t="shared" si="1"/>
        <v>787.5</v>
      </c>
      <c r="Z20" s="71">
        <f t="shared" si="1"/>
        <v>826.875</v>
      </c>
      <c r="AA20" s="71">
        <f t="shared" si="1"/>
        <v>826.875</v>
      </c>
      <c r="AB20" s="71">
        <f t="shared" si="1"/>
        <v>826.875</v>
      </c>
      <c r="AC20" s="71">
        <f t="shared" si="1"/>
        <v>826.875</v>
      </c>
      <c r="AD20" s="71">
        <f t="shared" si="1"/>
        <v>826.875</v>
      </c>
      <c r="AE20" s="72">
        <f t="shared" si="1"/>
        <v>826.875</v>
      </c>
    </row>
    <row r="21" spans="1:31" ht="19.2" x14ac:dyDescent="0.3">
      <c r="A21" s="61" t="s">
        <v>44</v>
      </c>
      <c r="B21" s="218" t="s">
        <v>45</v>
      </c>
      <c r="C21" s="218"/>
      <c r="D21" s="218"/>
      <c r="E21" s="218"/>
      <c r="F21" s="218"/>
      <c r="G21" s="219"/>
      <c r="H21" s="65" t="s">
        <v>62</v>
      </c>
      <c r="I21" s="66" t="s">
        <v>62</v>
      </c>
      <c r="J21" s="66" t="s">
        <v>62</v>
      </c>
      <c r="K21" s="66" t="s">
        <v>62</v>
      </c>
      <c r="L21" s="66" t="s">
        <v>62</v>
      </c>
      <c r="M21" s="66" t="s">
        <v>62</v>
      </c>
      <c r="N21" s="66" t="s">
        <v>62</v>
      </c>
      <c r="O21" s="66" t="s">
        <v>62</v>
      </c>
      <c r="P21" s="66" t="s">
        <v>62</v>
      </c>
      <c r="Q21" s="66" t="s">
        <v>62</v>
      </c>
      <c r="R21" s="66" t="s">
        <v>62</v>
      </c>
      <c r="S21" s="67" t="s">
        <v>62</v>
      </c>
      <c r="T21" s="65" t="s">
        <v>62</v>
      </c>
      <c r="U21" s="66" t="s">
        <v>62</v>
      </c>
      <c r="V21" s="66" t="s">
        <v>62</v>
      </c>
      <c r="W21" s="66" t="s">
        <v>62</v>
      </c>
      <c r="X21" s="66" t="s">
        <v>62</v>
      </c>
      <c r="Y21" s="66" t="s">
        <v>62</v>
      </c>
      <c r="Z21" s="66" t="s">
        <v>62</v>
      </c>
      <c r="AA21" s="66" t="s">
        <v>62</v>
      </c>
      <c r="AB21" s="66" t="s">
        <v>62</v>
      </c>
      <c r="AC21" s="66" t="s">
        <v>62</v>
      </c>
      <c r="AD21" s="66" t="s">
        <v>62</v>
      </c>
      <c r="AE21" s="67" t="s">
        <v>62</v>
      </c>
    </row>
    <row r="22" spans="1:31" ht="19.2" x14ac:dyDescent="0.3">
      <c r="A22" s="61" t="s">
        <v>46</v>
      </c>
      <c r="B22" s="218" t="s">
        <v>47</v>
      </c>
      <c r="C22" s="218"/>
      <c r="D22" s="218"/>
      <c r="E22" s="218"/>
      <c r="F22" s="218"/>
      <c r="G22" s="219"/>
      <c r="H22" s="68">
        <v>600</v>
      </c>
      <c r="I22" s="69">
        <v>600</v>
      </c>
      <c r="J22" s="69">
        <v>600</v>
      </c>
      <c r="K22" s="69">
        <v>600</v>
      </c>
      <c r="L22" s="69">
        <v>600</v>
      </c>
      <c r="M22" s="69">
        <v>600</v>
      </c>
      <c r="N22" s="69">
        <v>630</v>
      </c>
      <c r="O22" s="69">
        <v>630</v>
      </c>
      <c r="P22" s="69">
        <v>630</v>
      </c>
      <c r="Q22" s="69">
        <v>630</v>
      </c>
      <c r="R22" s="69">
        <v>630</v>
      </c>
      <c r="S22" s="70">
        <v>630</v>
      </c>
      <c r="T22" s="68">
        <v>630</v>
      </c>
      <c r="U22" s="69">
        <v>630</v>
      </c>
      <c r="V22" s="69">
        <v>630</v>
      </c>
      <c r="W22" s="69">
        <v>630</v>
      </c>
      <c r="X22" s="69">
        <v>630</v>
      </c>
      <c r="Y22" s="69">
        <v>630</v>
      </c>
      <c r="Z22" s="71">
        <v>661.5</v>
      </c>
      <c r="AA22" s="71">
        <v>661.5</v>
      </c>
      <c r="AB22" s="71">
        <v>661.5</v>
      </c>
      <c r="AC22" s="71">
        <v>661.5</v>
      </c>
      <c r="AD22" s="71">
        <v>661.5</v>
      </c>
      <c r="AE22" s="72">
        <v>661.5</v>
      </c>
    </row>
    <row r="23" spans="1:31" ht="19.2" x14ac:dyDescent="0.3">
      <c r="A23" s="61" t="s">
        <v>48</v>
      </c>
      <c r="B23" s="218" t="s">
        <v>49</v>
      </c>
      <c r="C23" s="218"/>
      <c r="D23" s="218"/>
      <c r="E23" s="218"/>
      <c r="F23" s="218"/>
      <c r="G23" s="219"/>
      <c r="H23" s="66" t="b">
        <f t="shared" ref="H23:AE23" si="2">IF(H22&gt;H20, TRUE, FALSE)</f>
        <v>0</v>
      </c>
      <c r="I23" s="66" t="b">
        <f t="shared" si="2"/>
        <v>0</v>
      </c>
      <c r="J23" s="66" t="b">
        <f t="shared" si="2"/>
        <v>0</v>
      </c>
      <c r="K23" s="66" t="b">
        <f t="shared" si="2"/>
        <v>0</v>
      </c>
      <c r="L23" s="66" t="b">
        <f t="shared" si="2"/>
        <v>0</v>
      </c>
      <c r="M23" s="66" t="b">
        <f t="shared" si="2"/>
        <v>0</v>
      </c>
      <c r="N23" s="66" t="b">
        <f t="shared" si="2"/>
        <v>0</v>
      </c>
      <c r="O23" s="66" t="b">
        <f t="shared" si="2"/>
        <v>0</v>
      </c>
      <c r="P23" s="66" t="b">
        <f t="shared" si="2"/>
        <v>0</v>
      </c>
      <c r="Q23" s="66" t="b">
        <f t="shared" si="2"/>
        <v>0</v>
      </c>
      <c r="R23" s="66" t="b">
        <f t="shared" si="2"/>
        <v>0</v>
      </c>
      <c r="S23" s="67" t="b">
        <f t="shared" si="2"/>
        <v>0</v>
      </c>
      <c r="T23" s="65" t="b">
        <f t="shared" si="2"/>
        <v>0</v>
      </c>
      <c r="U23" s="66" t="b">
        <f t="shared" si="2"/>
        <v>0</v>
      </c>
      <c r="V23" s="66" t="b">
        <f t="shared" si="2"/>
        <v>0</v>
      </c>
      <c r="W23" s="66" t="b">
        <f t="shared" si="2"/>
        <v>0</v>
      </c>
      <c r="X23" s="66" t="b">
        <f t="shared" si="2"/>
        <v>0</v>
      </c>
      <c r="Y23" s="66" t="b">
        <f t="shared" si="2"/>
        <v>0</v>
      </c>
      <c r="Z23" s="66" t="b">
        <f t="shared" si="2"/>
        <v>0</v>
      </c>
      <c r="AA23" s="66" t="b">
        <f t="shared" si="2"/>
        <v>0</v>
      </c>
      <c r="AB23" s="66" t="b">
        <f t="shared" si="2"/>
        <v>0</v>
      </c>
      <c r="AC23" s="66" t="b">
        <f t="shared" si="2"/>
        <v>0</v>
      </c>
      <c r="AD23" s="66" t="b">
        <f t="shared" si="2"/>
        <v>0</v>
      </c>
      <c r="AE23" s="67" t="b">
        <f t="shared" si="2"/>
        <v>0</v>
      </c>
    </row>
    <row r="24" spans="1:31" ht="59.25" customHeight="1" x14ac:dyDescent="0.3">
      <c r="A24" s="61" t="s">
        <v>50</v>
      </c>
      <c r="B24" s="218" t="s">
        <v>152</v>
      </c>
      <c r="C24" s="218"/>
      <c r="D24" s="218"/>
      <c r="E24" s="218"/>
      <c r="F24" s="218"/>
      <c r="G24" s="219"/>
      <c r="H24" s="68">
        <f>IF(H23=TRUE, H22-H20, 0)</f>
        <v>0</v>
      </c>
      <c r="I24" s="69">
        <f t="shared" ref="I24:AE24" si="3">IF(I23=TRUE, I22-I20, 0)</f>
        <v>0</v>
      </c>
      <c r="J24" s="69">
        <f t="shared" si="3"/>
        <v>0</v>
      </c>
      <c r="K24" s="69">
        <f t="shared" si="3"/>
        <v>0</v>
      </c>
      <c r="L24" s="69">
        <f t="shared" si="3"/>
        <v>0</v>
      </c>
      <c r="M24" s="69">
        <f t="shared" si="3"/>
        <v>0</v>
      </c>
      <c r="N24" s="69">
        <f t="shared" si="3"/>
        <v>0</v>
      </c>
      <c r="O24" s="69">
        <f t="shared" si="3"/>
        <v>0</v>
      </c>
      <c r="P24" s="69">
        <f t="shared" si="3"/>
        <v>0</v>
      </c>
      <c r="Q24" s="69">
        <f t="shared" si="3"/>
        <v>0</v>
      </c>
      <c r="R24" s="69">
        <f t="shared" si="3"/>
        <v>0</v>
      </c>
      <c r="S24" s="70">
        <f t="shared" si="3"/>
        <v>0</v>
      </c>
      <c r="T24" s="68">
        <f t="shared" si="3"/>
        <v>0</v>
      </c>
      <c r="U24" s="69">
        <f t="shared" si="3"/>
        <v>0</v>
      </c>
      <c r="V24" s="69">
        <f t="shared" si="3"/>
        <v>0</v>
      </c>
      <c r="W24" s="69">
        <f t="shared" si="3"/>
        <v>0</v>
      </c>
      <c r="X24" s="69">
        <f t="shared" si="3"/>
        <v>0</v>
      </c>
      <c r="Y24" s="69">
        <f t="shared" si="3"/>
        <v>0</v>
      </c>
      <c r="Z24" s="69">
        <f t="shared" si="3"/>
        <v>0</v>
      </c>
      <c r="AA24" s="69">
        <f t="shared" si="3"/>
        <v>0</v>
      </c>
      <c r="AB24" s="69">
        <f t="shared" si="3"/>
        <v>0</v>
      </c>
      <c r="AC24" s="69">
        <f t="shared" si="3"/>
        <v>0</v>
      </c>
      <c r="AD24" s="69">
        <f t="shared" si="3"/>
        <v>0</v>
      </c>
      <c r="AE24" s="70">
        <f t="shared" si="3"/>
        <v>0</v>
      </c>
    </row>
    <row r="25" spans="1:31" ht="63" customHeight="1" x14ac:dyDescent="0.3">
      <c r="A25" s="61" t="s">
        <v>52</v>
      </c>
      <c r="B25" s="262" t="s">
        <v>153</v>
      </c>
      <c r="C25" s="262"/>
      <c r="D25" s="262"/>
      <c r="E25" s="262"/>
      <c r="F25" s="262"/>
      <c r="G25" s="263"/>
      <c r="H25" s="77">
        <f>IF(H23=TRUE,H20,H22)</f>
        <v>600</v>
      </c>
      <c r="I25" s="78">
        <f t="shared" ref="I25:AE25" si="4">IF(I23=TRUE,I20,I22)</f>
        <v>600</v>
      </c>
      <c r="J25" s="78">
        <f t="shared" si="4"/>
        <v>600</v>
      </c>
      <c r="K25" s="78">
        <f t="shared" si="4"/>
        <v>600</v>
      </c>
      <c r="L25" s="78">
        <f t="shared" si="4"/>
        <v>600</v>
      </c>
      <c r="M25" s="78">
        <f t="shared" si="4"/>
        <v>600</v>
      </c>
      <c r="N25" s="78">
        <f t="shared" si="4"/>
        <v>630</v>
      </c>
      <c r="O25" s="78">
        <f t="shared" si="4"/>
        <v>630</v>
      </c>
      <c r="P25" s="78">
        <f t="shared" si="4"/>
        <v>630</v>
      </c>
      <c r="Q25" s="78">
        <f t="shared" si="4"/>
        <v>630</v>
      </c>
      <c r="R25" s="78">
        <f t="shared" si="4"/>
        <v>630</v>
      </c>
      <c r="S25" s="79">
        <f t="shared" si="4"/>
        <v>630</v>
      </c>
      <c r="T25" s="77">
        <f>IF(T23=TRUE,T20,T22)</f>
        <v>630</v>
      </c>
      <c r="U25" s="78">
        <f t="shared" si="4"/>
        <v>630</v>
      </c>
      <c r="V25" s="78">
        <f t="shared" si="4"/>
        <v>630</v>
      </c>
      <c r="W25" s="78">
        <f t="shared" si="4"/>
        <v>630</v>
      </c>
      <c r="X25" s="78">
        <f t="shared" si="4"/>
        <v>630</v>
      </c>
      <c r="Y25" s="78">
        <f t="shared" si="4"/>
        <v>630</v>
      </c>
      <c r="Z25" s="81">
        <f t="shared" si="4"/>
        <v>661.5</v>
      </c>
      <c r="AA25" s="81">
        <f t="shared" si="4"/>
        <v>661.5</v>
      </c>
      <c r="AB25" s="81">
        <f t="shared" si="4"/>
        <v>661.5</v>
      </c>
      <c r="AC25" s="81">
        <f t="shared" si="4"/>
        <v>661.5</v>
      </c>
      <c r="AD25" s="81">
        <f t="shared" si="4"/>
        <v>661.5</v>
      </c>
      <c r="AE25" s="82">
        <f t="shared" si="4"/>
        <v>661.5</v>
      </c>
    </row>
    <row r="26" spans="1:31" ht="85.5" customHeight="1" x14ac:dyDescent="0.3">
      <c r="A26" s="83" t="s">
        <v>54</v>
      </c>
      <c r="B26" s="264" t="s">
        <v>156</v>
      </c>
      <c r="C26" s="264"/>
      <c r="D26" s="264"/>
      <c r="E26" s="264"/>
      <c r="F26" s="264"/>
      <c r="G26" s="265"/>
      <c r="H26" s="84">
        <v>0</v>
      </c>
      <c r="I26" s="85">
        <v>0</v>
      </c>
      <c r="J26" s="85">
        <v>0</v>
      </c>
      <c r="K26" s="85">
        <v>0</v>
      </c>
      <c r="L26" s="85">
        <v>0</v>
      </c>
      <c r="M26" s="85">
        <v>0</v>
      </c>
      <c r="N26" s="85">
        <f>N20-N22</f>
        <v>105</v>
      </c>
      <c r="O26" s="85">
        <f t="shared" ref="O26:AE26" si="5">O20-O22</f>
        <v>105</v>
      </c>
      <c r="P26" s="85">
        <f t="shared" si="5"/>
        <v>105</v>
      </c>
      <c r="Q26" s="85">
        <f t="shared" si="5"/>
        <v>105</v>
      </c>
      <c r="R26" s="85">
        <f t="shared" si="5"/>
        <v>105</v>
      </c>
      <c r="S26" s="86">
        <f t="shared" si="5"/>
        <v>105</v>
      </c>
      <c r="T26" s="92">
        <f t="shared" si="5"/>
        <v>157.5</v>
      </c>
      <c r="U26" s="93">
        <f t="shared" si="5"/>
        <v>157.5</v>
      </c>
      <c r="V26" s="93">
        <f t="shared" si="5"/>
        <v>157.5</v>
      </c>
      <c r="W26" s="93">
        <f t="shared" si="5"/>
        <v>157.5</v>
      </c>
      <c r="X26" s="93">
        <f t="shared" si="5"/>
        <v>157.5</v>
      </c>
      <c r="Y26" s="93">
        <f t="shared" si="5"/>
        <v>157.5</v>
      </c>
      <c r="Z26" s="93">
        <f t="shared" si="5"/>
        <v>165.375</v>
      </c>
      <c r="AA26" s="93">
        <f t="shared" si="5"/>
        <v>165.375</v>
      </c>
      <c r="AB26" s="93">
        <f t="shared" si="5"/>
        <v>165.375</v>
      </c>
      <c r="AC26" s="93">
        <f t="shared" si="5"/>
        <v>165.375</v>
      </c>
      <c r="AD26" s="93">
        <f t="shared" si="5"/>
        <v>165.375</v>
      </c>
      <c r="AE26" s="94">
        <f t="shared" si="5"/>
        <v>165.375</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CBFE6-2A24-4D9E-9A8B-606B9A4A7BDC}">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5" width="24"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88" t="s">
        <v>145</v>
      </c>
    </row>
    <row r="2" spans="1:31" s="42" customFormat="1" ht="39" customHeight="1" x14ac:dyDescent="0.45">
      <c r="A2" s="53" t="s">
        <v>148</v>
      </c>
      <c r="B2" s="40"/>
      <c r="C2" s="40"/>
      <c r="D2" s="40"/>
      <c r="E2" s="40"/>
      <c r="F2" s="40"/>
      <c r="G2" s="40"/>
      <c r="H2" s="40"/>
      <c r="I2" s="41"/>
      <c r="J2" s="41"/>
    </row>
    <row r="3" spans="1:31" ht="43.8" customHeight="1" x14ac:dyDescent="0.45">
      <c r="A3" s="245" t="s">
        <v>149</v>
      </c>
      <c r="B3" s="245"/>
      <c r="C3" s="245"/>
      <c r="D3" s="245"/>
      <c r="E3" s="245"/>
      <c r="F3" s="245"/>
      <c r="G3" s="245"/>
      <c r="H3" s="245"/>
      <c r="I3" s="41"/>
      <c r="J3" s="41"/>
    </row>
    <row r="4" spans="1:31" ht="57.6" x14ac:dyDescent="0.45">
      <c r="A4" s="260" t="s">
        <v>56</v>
      </c>
      <c r="B4" s="261"/>
      <c r="C4" s="89" t="s">
        <v>132</v>
      </c>
      <c r="D4" s="90" t="s">
        <v>133</v>
      </c>
      <c r="E4" s="90" t="s">
        <v>134</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7" si="0">C6*1.05</f>
        <v>630</v>
      </c>
      <c r="E6" s="51">
        <f>D6*1.05</f>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24" customHeight="1" x14ac:dyDescent="0.45">
      <c r="A8" s="48" t="s">
        <v>16</v>
      </c>
      <c r="B8" s="48" t="s">
        <v>17</v>
      </c>
      <c r="C8" s="49">
        <v>1200</v>
      </c>
      <c r="D8" s="50">
        <f>C8*1.05</f>
        <v>1260</v>
      </c>
      <c r="E8" s="50">
        <f>D8*1.05</f>
        <v>1323</v>
      </c>
      <c r="F8" s="40"/>
      <c r="G8" s="40"/>
      <c r="H8" s="40"/>
      <c r="I8" s="41"/>
      <c r="J8" s="41"/>
    </row>
    <row r="9" spans="1:31" ht="35.4"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45108</v>
      </c>
      <c r="I13" s="63">
        <v>45108</v>
      </c>
      <c r="J13" s="63">
        <v>45108</v>
      </c>
      <c r="K13" s="63">
        <v>45108</v>
      </c>
      <c r="L13" s="63">
        <v>45108</v>
      </c>
      <c r="M13" s="63">
        <v>45108</v>
      </c>
      <c r="N13" s="63">
        <v>45474</v>
      </c>
      <c r="O13" s="63">
        <v>45474</v>
      </c>
      <c r="P13" s="63">
        <v>45474</v>
      </c>
      <c r="Q13" s="63">
        <v>45474</v>
      </c>
      <c r="R13" s="63">
        <v>45474</v>
      </c>
      <c r="S13" s="64">
        <v>45474</v>
      </c>
      <c r="T13" s="62">
        <v>45474</v>
      </c>
      <c r="U13" s="63">
        <v>45474</v>
      </c>
      <c r="V13" s="63">
        <v>45474</v>
      </c>
      <c r="W13" s="63">
        <v>45474</v>
      </c>
      <c r="X13" s="63">
        <v>45474</v>
      </c>
      <c r="Y13" s="63">
        <v>45474</v>
      </c>
      <c r="Z13" s="63">
        <v>45839</v>
      </c>
      <c r="AA13" s="63">
        <v>45839</v>
      </c>
      <c r="AB13" s="63">
        <v>45839</v>
      </c>
      <c r="AC13" s="63">
        <v>45839</v>
      </c>
      <c r="AD13" s="63">
        <v>45839</v>
      </c>
      <c r="AE13" s="64">
        <v>45839</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121</v>
      </c>
      <c r="O14" s="66" t="s">
        <v>121</v>
      </c>
      <c r="P14" s="66" t="s">
        <v>121</v>
      </c>
      <c r="Q14" s="66" t="s">
        <v>121</v>
      </c>
      <c r="R14" s="66" t="s">
        <v>121</v>
      </c>
      <c r="S14" s="67" t="s">
        <v>121</v>
      </c>
      <c r="T14" s="65" t="s">
        <v>121</v>
      </c>
      <c r="U14" s="66" t="s">
        <v>121</v>
      </c>
      <c r="V14" s="66" t="s">
        <v>121</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3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1000</v>
      </c>
      <c r="L18" s="69">
        <v>1000</v>
      </c>
      <c r="M18" s="69">
        <v>1000</v>
      </c>
      <c r="N18" s="69">
        <v>1050</v>
      </c>
      <c r="O18" s="69">
        <v>1050</v>
      </c>
      <c r="P18" s="69">
        <v>1050</v>
      </c>
      <c r="Q18" s="69">
        <v>1050</v>
      </c>
      <c r="R18" s="69">
        <v>1050</v>
      </c>
      <c r="S18" s="70">
        <v>1050</v>
      </c>
      <c r="T18" s="68">
        <v>1050</v>
      </c>
      <c r="U18" s="69">
        <v>1050</v>
      </c>
      <c r="V18" s="69">
        <v>1050</v>
      </c>
      <c r="W18" s="69">
        <v>1050</v>
      </c>
      <c r="X18" s="69">
        <v>1050</v>
      </c>
      <c r="Y18" s="69">
        <v>1050</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D20" si="1">I18*I19*(1+(80-I17)/I17)</f>
        <v>700</v>
      </c>
      <c r="J20" s="69">
        <f t="shared" si="1"/>
        <v>700</v>
      </c>
      <c r="K20" s="69">
        <f t="shared" si="1"/>
        <v>700</v>
      </c>
      <c r="L20" s="69">
        <f t="shared" si="1"/>
        <v>700</v>
      </c>
      <c r="M20" s="69">
        <f t="shared" si="1"/>
        <v>700</v>
      </c>
      <c r="N20" s="69">
        <f t="shared" si="1"/>
        <v>735</v>
      </c>
      <c r="O20" s="69">
        <f t="shared" si="1"/>
        <v>735</v>
      </c>
      <c r="P20" s="69">
        <f t="shared" si="1"/>
        <v>735</v>
      </c>
      <c r="Q20" s="69">
        <f t="shared" si="1"/>
        <v>735</v>
      </c>
      <c r="R20" s="69">
        <f t="shared" si="1"/>
        <v>735</v>
      </c>
      <c r="S20" s="70">
        <f t="shared" si="1"/>
        <v>735</v>
      </c>
      <c r="T20" s="76">
        <f t="shared" si="1"/>
        <v>787.5</v>
      </c>
      <c r="U20" s="71">
        <f t="shared" si="1"/>
        <v>787.5</v>
      </c>
      <c r="V20" s="71">
        <f t="shared" si="1"/>
        <v>787.5</v>
      </c>
      <c r="W20" s="71">
        <f t="shared" si="1"/>
        <v>787.5</v>
      </c>
      <c r="X20" s="71">
        <f t="shared" si="1"/>
        <v>787.5</v>
      </c>
      <c r="Y20" s="71">
        <f t="shared" si="1"/>
        <v>787.5</v>
      </c>
      <c r="Z20" s="71">
        <f t="shared" si="1"/>
        <v>826.875</v>
      </c>
      <c r="AA20" s="71">
        <f t="shared" si="1"/>
        <v>826.875</v>
      </c>
      <c r="AB20" s="71">
        <f t="shared" si="1"/>
        <v>826.875</v>
      </c>
      <c r="AC20" s="71">
        <f t="shared" si="1"/>
        <v>826.875</v>
      </c>
      <c r="AD20" s="71">
        <f t="shared" si="1"/>
        <v>826.875</v>
      </c>
      <c r="AE20" s="72">
        <f>AE18*AE19*(1+(80-AE17)/AE17)</f>
        <v>826.875</v>
      </c>
    </row>
    <row r="21" spans="1:31" ht="19.2" x14ac:dyDescent="0.3">
      <c r="A21" s="61" t="s">
        <v>44</v>
      </c>
      <c r="B21" s="218" t="s">
        <v>45</v>
      </c>
      <c r="C21" s="218"/>
      <c r="D21" s="218"/>
      <c r="E21" s="218"/>
      <c r="F21" s="218"/>
      <c r="G21" s="219"/>
      <c r="H21" s="65" t="s">
        <v>61</v>
      </c>
      <c r="I21" s="66" t="s">
        <v>61</v>
      </c>
      <c r="J21" s="66" t="s">
        <v>61</v>
      </c>
      <c r="K21" s="66" t="s">
        <v>61</v>
      </c>
      <c r="L21" s="66" t="s">
        <v>61</v>
      </c>
      <c r="M21" s="66" t="s">
        <v>61</v>
      </c>
      <c r="N21" s="66" t="s">
        <v>61</v>
      </c>
      <c r="O21" s="66" t="s">
        <v>61</v>
      </c>
      <c r="P21" s="66" t="s">
        <v>61</v>
      </c>
      <c r="Q21" s="66" t="s">
        <v>61</v>
      </c>
      <c r="R21" s="66" t="s">
        <v>61</v>
      </c>
      <c r="S21" s="67" t="s">
        <v>61</v>
      </c>
      <c r="T21" s="65" t="s">
        <v>61</v>
      </c>
      <c r="U21" s="66" t="s">
        <v>61</v>
      </c>
      <c r="V21" s="66" t="s">
        <v>61</v>
      </c>
      <c r="W21" s="66" t="s">
        <v>61</v>
      </c>
      <c r="X21" s="66" t="s">
        <v>61</v>
      </c>
      <c r="Y21" s="66" t="s">
        <v>61</v>
      </c>
      <c r="Z21" s="66" t="s">
        <v>61</v>
      </c>
      <c r="AA21" s="66" t="s">
        <v>61</v>
      </c>
      <c r="AB21" s="66" t="s">
        <v>61</v>
      </c>
      <c r="AC21" s="66" t="s">
        <v>61</v>
      </c>
      <c r="AD21" s="66" t="s">
        <v>61</v>
      </c>
      <c r="AE21" s="67" t="s">
        <v>61</v>
      </c>
    </row>
    <row r="22" spans="1:31" ht="19.2" x14ac:dyDescent="0.3">
      <c r="A22" s="61" t="s">
        <v>46</v>
      </c>
      <c r="B22" s="218" t="s">
        <v>47</v>
      </c>
      <c r="C22" s="218"/>
      <c r="D22" s="218"/>
      <c r="E22" s="218"/>
      <c r="F22" s="218"/>
      <c r="G22" s="219"/>
      <c r="H22" s="68">
        <v>1000</v>
      </c>
      <c r="I22" s="69">
        <v>1000</v>
      </c>
      <c r="J22" s="69">
        <v>1000</v>
      </c>
      <c r="K22" s="69">
        <v>1000</v>
      </c>
      <c r="L22" s="69">
        <v>1000</v>
      </c>
      <c r="M22" s="69">
        <v>1000</v>
      </c>
      <c r="N22" s="69">
        <v>1050</v>
      </c>
      <c r="O22" s="69">
        <v>1050</v>
      </c>
      <c r="P22" s="69">
        <v>1050</v>
      </c>
      <c r="Q22" s="69">
        <v>1050</v>
      </c>
      <c r="R22" s="69">
        <v>1050</v>
      </c>
      <c r="S22" s="70">
        <v>1050</v>
      </c>
      <c r="T22" s="68">
        <v>1050</v>
      </c>
      <c r="U22" s="69">
        <v>1050</v>
      </c>
      <c r="V22" s="69">
        <v>1050</v>
      </c>
      <c r="W22" s="69">
        <v>1050</v>
      </c>
      <c r="X22" s="69">
        <v>1050</v>
      </c>
      <c r="Y22" s="69">
        <v>1050</v>
      </c>
      <c r="Z22" s="71">
        <v>1102.5</v>
      </c>
      <c r="AA22" s="71">
        <v>1102.5</v>
      </c>
      <c r="AB22" s="71">
        <v>1102.5</v>
      </c>
      <c r="AC22" s="71">
        <v>1102.5</v>
      </c>
      <c r="AD22" s="71">
        <v>1102.5</v>
      </c>
      <c r="AE22" s="72">
        <v>1102.5</v>
      </c>
    </row>
    <row r="23" spans="1:31" ht="19.2" x14ac:dyDescent="0.3">
      <c r="A23" s="61" t="s">
        <v>48</v>
      </c>
      <c r="B23" s="218" t="s">
        <v>49</v>
      </c>
      <c r="C23" s="218"/>
      <c r="D23" s="218"/>
      <c r="E23" s="218"/>
      <c r="F23" s="218"/>
      <c r="G23" s="219"/>
      <c r="H23" s="66" t="b">
        <f t="shared" ref="H23:AE23" si="2">IF(H22&gt;H20, TRUE, FALSE)</f>
        <v>1</v>
      </c>
      <c r="I23" s="66" t="b">
        <f t="shared" si="2"/>
        <v>1</v>
      </c>
      <c r="J23" s="66" t="b">
        <f t="shared" si="2"/>
        <v>1</v>
      </c>
      <c r="K23" s="66" t="b">
        <f t="shared" si="2"/>
        <v>1</v>
      </c>
      <c r="L23" s="66" t="b">
        <f t="shared" si="2"/>
        <v>1</v>
      </c>
      <c r="M23" s="66" t="b">
        <f t="shared" si="2"/>
        <v>1</v>
      </c>
      <c r="N23" s="66" t="b">
        <f t="shared" si="2"/>
        <v>1</v>
      </c>
      <c r="O23" s="66" t="b">
        <f t="shared" si="2"/>
        <v>1</v>
      </c>
      <c r="P23" s="66" t="b">
        <f t="shared" si="2"/>
        <v>1</v>
      </c>
      <c r="Q23" s="66" t="b">
        <f t="shared" si="2"/>
        <v>1</v>
      </c>
      <c r="R23" s="66" t="b">
        <f t="shared" si="2"/>
        <v>1</v>
      </c>
      <c r="S23" s="67" t="b">
        <f t="shared" si="2"/>
        <v>1</v>
      </c>
      <c r="T23" s="65" t="b">
        <f t="shared" si="2"/>
        <v>1</v>
      </c>
      <c r="U23" s="66" t="b">
        <f t="shared" si="2"/>
        <v>1</v>
      </c>
      <c r="V23" s="66" t="b">
        <f t="shared" si="2"/>
        <v>1</v>
      </c>
      <c r="W23" s="66" t="b">
        <f t="shared" si="2"/>
        <v>1</v>
      </c>
      <c r="X23" s="66" t="b">
        <f t="shared" si="2"/>
        <v>1</v>
      </c>
      <c r="Y23" s="66" t="b">
        <f t="shared" si="2"/>
        <v>1</v>
      </c>
      <c r="Z23" s="66" t="b">
        <f t="shared" si="2"/>
        <v>1</v>
      </c>
      <c r="AA23" s="66" t="b">
        <f t="shared" si="2"/>
        <v>1</v>
      </c>
      <c r="AB23" s="66" t="b">
        <f t="shared" si="2"/>
        <v>1</v>
      </c>
      <c r="AC23" s="66" t="b">
        <f t="shared" si="2"/>
        <v>1</v>
      </c>
      <c r="AD23" s="66" t="b">
        <f t="shared" si="2"/>
        <v>1</v>
      </c>
      <c r="AE23" s="67" t="b">
        <f t="shared" si="2"/>
        <v>1</v>
      </c>
    </row>
    <row r="24" spans="1:31" ht="59.25" customHeight="1" x14ac:dyDescent="0.3">
      <c r="A24" s="61" t="s">
        <v>50</v>
      </c>
      <c r="B24" s="218" t="s">
        <v>152</v>
      </c>
      <c r="C24" s="218"/>
      <c r="D24" s="218"/>
      <c r="E24" s="218"/>
      <c r="F24" s="218"/>
      <c r="G24" s="219"/>
      <c r="H24" s="68">
        <f>IF(H23=TRUE, H22-H20, 0)</f>
        <v>300</v>
      </c>
      <c r="I24" s="69">
        <f t="shared" ref="I24:Y24" si="3">IF(I23=TRUE, I22-I20, 0)</f>
        <v>300</v>
      </c>
      <c r="J24" s="69">
        <f t="shared" si="3"/>
        <v>300</v>
      </c>
      <c r="K24" s="69">
        <f t="shared" si="3"/>
        <v>300</v>
      </c>
      <c r="L24" s="69">
        <f t="shared" si="3"/>
        <v>300</v>
      </c>
      <c r="M24" s="69">
        <f t="shared" si="3"/>
        <v>300</v>
      </c>
      <c r="N24" s="69">
        <f t="shared" si="3"/>
        <v>315</v>
      </c>
      <c r="O24" s="69">
        <f t="shared" si="3"/>
        <v>315</v>
      </c>
      <c r="P24" s="69">
        <f t="shared" si="3"/>
        <v>315</v>
      </c>
      <c r="Q24" s="69">
        <f t="shared" si="3"/>
        <v>315</v>
      </c>
      <c r="R24" s="69">
        <f t="shared" si="3"/>
        <v>315</v>
      </c>
      <c r="S24" s="70">
        <f t="shared" si="3"/>
        <v>315</v>
      </c>
      <c r="T24" s="76">
        <f t="shared" si="3"/>
        <v>262.5</v>
      </c>
      <c r="U24" s="71">
        <f t="shared" si="3"/>
        <v>262.5</v>
      </c>
      <c r="V24" s="71">
        <f t="shared" si="3"/>
        <v>262.5</v>
      </c>
      <c r="W24" s="71">
        <f t="shared" si="3"/>
        <v>262.5</v>
      </c>
      <c r="X24" s="71">
        <f t="shared" si="3"/>
        <v>262.5</v>
      </c>
      <c r="Y24" s="71">
        <f t="shared" si="3"/>
        <v>262.5</v>
      </c>
      <c r="Z24" s="71">
        <f>IF(Z23=TRUE, Z22-Z20, 0)-0.01</f>
        <v>275.61500000000001</v>
      </c>
      <c r="AA24" s="71">
        <f t="shared" ref="AA24:AD24" si="4">IF(AA23=TRUE, AA22-AA20, 0)-0.01</f>
        <v>275.61500000000001</v>
      </c>
      <c r="AB24" s="71">
        <f t="shared" si="4"/>
        <v>275.61500000000001</v>
      </c>
      <c r="AC24" s="71">
        <f t="shared" si="4"/>
        <v>275.61500000000001</v>
      </c>
      <c r="AD24" s="71">
        <f t="shared" si="4"/>
        <v>275.61500000000001</v>
      </c>
      <c r="AE24" s="72">
        <f>IF(AE23=TRUE, AE22-AE20, 0)-0.01</f>
        <v>275.61500000000001</v>
      </c>
    </row>
    <row r="25" spans="1:31" ht="63" customHeight="1" x14ac:dyDescent="0.3">
      <c r="A25" s="61" t="s">
        <v>52</v>
      </c>
      <c r="B25" s="262" t="s">
        <v>153</v>
      </c>
      <c r="C25" s="262"/>
      <c r="D25" s="262"/>
      <c r="E25" s="262"/>
      <c r="F25" s="262"/>
      <c r="G25" s="263"/>
      <c r="H25" s="77">
        <f>IF(H23=TRUE,H20,H22)</f>
        <v>700</v>
      </c>
      <c r="I25" s="78">
        <f t="shared" ref="I25:AE25" si="5">IF(I23=TRUE,I20,I22)</f>
        <v>700</v>
      </c>
      <c r="J25" s="78">
        <f t="shared" si="5"/>
        <v>700</v>
      </c>
      <c r="K25" s="78">
        <f t="shared" si="5"/>
        <v>700</v>
      </c>
      <c r="L25" s="78">
        <f t="shared" si="5"/>
        <v>700</v>
      </c>
      <c r="M25" s="78">
        <f t="shared" si="5"/>
        <v>700</v>
      </c>
      <c r="N25" s="78">
        <f t="shared" si="5"/>
        <v>735</v>
      </c>
      <c r="O25" s="78">
        <f t="shared" si="5"/>
        <v>735</v>
      </c>
      <c r="P25" s="78">
        <f t="shared" si="5"/>
        <v>735</v>
      </c>
      <c r="Q25" s="78">
        <f t="shared" si="5"/>
        <v>735</v>
      </c>
      <c r="R25" s="78">
        <f t="shared" si="5"/>
        <v>735</v>
      </c>
      <c r="S25" s="79">
        <f t="shared" si="5"/>
        <v>735</v>
      </c>
      <c r="T25" s="80">
        <f t="shared" si="5"/>
        <v>787.5</v>
      </c>
      <c r="U25" s="81">
        <f t="shared" si="5"/>
        <v>787.5</v>
      </c>
      <c r="V25" s="81">
        <f t="shared" si="5"/>
        <v>787.5</v>
      </c>
      <c r="W25" s="81">
        <f t="shared" si="5"/>
        <v>787.5</v>
      </c>
      <c r="X25" s="81">
        <f t="shared" si="5"/>
        <v>787.5</v>
      </c>
      <c r="Y25" s="81">
        <f t="shared" si="5"/>
        <v>787.5</v>
      </c>
      <c r="Z25" s="81">
        <f t="shared" si="5"/>
        <v>826.875</v>
      </c>
      <c r="AA25" s="81">
        <f t="shared" si="5"/>
        <v>826.875</v>
      </c>
      <c r="AB25" s="81">
        <f t="shared" si="5"/>
        <v>826.875</v>
      </c>
      <c r="AC25" s="81">
        <f t="shared" si="5"/>
        <v>826.875</v>
      </c>
      <c r="AD25" s="81">
        <f t="shared" si="5"/>
        <v>826.875</v>
      </c>
      <c r="AE25" s="82">
        <f t="shared" si="5"/>
        <v>826.875</v>
      </c>
    </row>
    <row r="26" spans="1:31" ht="85.5" customHeight="1" x14ac:dyDescent="0.3">
      <c r="A26" s="83" t="s">
        <v>54</v>
      </c>
      <c r="B26" s="264" t="s">
        <v>156</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85">
        <v>0</v>
      </c>
      <c r="X26" s="85">
        <v>0</v>
      </c>
      <c r="Y26" s="85">
        <v>0</v>
      </c>
      <c r="Z26" s="85">
        <v>0</v>
      </c>
      <c r="AA26" s="85">
        <v>0</v>
      </c>
      <c r="AB26" s="85">
        <v>0</v>
      </c>
      <c r="AC26" s="85">
        <v>0</v>
      </c>
      <c r="AD26" s="85">
        <v>0</v>
      </c>
      <c r="AE26" s="86">
        <v>0</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E815-E798-4801-92F5-02225C971E4C}">
  <dimension ref="A1:AE28"/>
  <sheetViews>
    <sheetView showGridLines="0" zoomScaleNormal="100" workbookViewId="0"/>
  </sheetViews>
  <sheetFormatPr defaultColWidth="0" defaultRowHeight="16.8" zeroHeight="1" x14ac:dyDescent="0.4"/>
  <cols>
    <col min="1" max="1" width="14.5546875" style="164" customWidth="1"/>
    <col min="2" max="2" width="8.88671875" style="164" customWidth="1"/>
    <col min="3" max="3" width="24.44140625" style="164" customWidth="1"/>
    <col min="4" max="4" width="23.6640625" style="164" customWidth="1"/>
    <col min="5" max="5" width="25.33203125" style="164" customWidth="1"/>
    <col min="6" max="6" width="26.88671875" style="164" customWidth="1"/>
    <col min="7" max="7" width="22.5546875" style="164" customWidth="1"/>
    <col min="8" max="8" width="10.44140625" style="164" customWidth="1"/>
    <col min="9" max="31" width="8.88671875" style="164" customWidth="1"/>
    <col min="32" max="16384" width="8.88671875" style="164" hidden="1"/>
  </cols>
  <sheetData>
    <row r="1" spans="1:31" ht="19.2" x14ac:dyDescent="0.4">
      <c r="A1" s="88" t="s">
        <v>145</v>
      </c>
    </row>
    <row r="2" spans="1:31" ht="39" customHeight="1" x14ac:dyDescent="0.45">
      <c r="A2" s="177" t="s">
        <v>2</v>
      </c>
      <c r="B2" s="34"/>
      <c r="C2" s="34"/>
      <c r="D2" s="34"/>
      <c r="E2" s="34"/>
      <c r="F2" s="34"/>
      <c r="G2" s="34"/>
      <c r="H2" s="34"/>
      <c r="I2" s="2"/>
      <c r="J2" s="2"/>
    </row>
    <row r="3" spans="1:31" ht="43.8" customHeight="1" x14ac:dyDescent="0.45">
      <c r="A3" s="189" t="s">
        <v>157</v>
      </c>
      <c r="B3" s="189"/>
      <c r="C3" s="189"/>
      <c r="D3" s="189"/>
      <c r="E3" s="189"/>
      <c r="F3" s="189"/>
      <c r="G3" s="189"/>
      <c r="H3" s="189"/>
      <c r="I3" s="2"/>
      <c r="J3" s="2"/>
    </row>
    <row r="4" spans="1:31" ht="42.75" customHeight="1" x14ac:dyDescent="0.45">
      <c r="A4" s="210" t="s">
        <v>19</v>
      </c>
      <c r="B4" s="211"/>
      <c r="C4" s="178" t="s">
        <v>146</v>
      </c>
      <c r="D4" s="178" t="s">
        <v>146</v>
      </c>
      <c r="E4" s="179" t="s">
        <v>146</v>
      </c>
      <c r="F4" s="34"/>
      <c r="G4" s="34"/>
      <c r="H4" s="34"/>
      <c r="I4" s="2"/>
      <c r="J4" s="2"/>
    </row>
    <row r="5" spans="1:31" ht="41.4" customHeight="1" x14ac:dyDescent="0.45">
      <c r="A5" s="180" t="s">
        <v>7</v>
      </c>
      <c r="B5" s="181" t="s">
        <v>8</v>
      </c>
      <c r="C5" s="181" t="s">
        <v>158</v>
      </c>
      <c r="D5" s="182" t="s">
        <v>159</v>
      </c>
      <c r="E5" s="183" t="s">
        <v>160</v>
      </c>
      <c r="F5" s="34"/>
      <c r="G5" s="34"/>
      <c r="H5" s="34"/>
      <c r="I5" s="2"/>
      <c r="J5" s="2"/>
    </row>
    <row r="6" spans="1:31" ht="35.25" customHeight="1" x14ac:dyDescent="0.45">
      <c r="A6" s="178" t="s">
        <v>146</v>
      </c>
      <c r="B6" s="178" t="s">
        <v>146</v>
      </c>
      <c r="C6" s="178" t="s">
        <v>146</v>
      </c>
      <c r="D6" s="178" t="s">
        <v>146</v>
      </c>
      <c r="E6" s="179" t="s">
        <v>146</v>
      </c>
      <c r="G6" s="34"/>
      <c r="H6" s="34"/>
      <c r="I6" s="2"/>
      <c r="J6" s="2"/>
    </row>
    <row r="7" spans="1:31" ht="33.75" customHeight="1" x14ac:dyDescent="0.45">
      <c r="A7" s="178" t="s">
        <v>146</v>
      </c>
      <c r="B7" s="178" t="s">
        <v>146</v>
      </c>
      <c r="C7" s="178" t="s">
        <v>146</v>
      </c>
      <c r="D7" s="178" t="s">
        <v>146</v>
      </c>
      <c r="E7" s="179" t="s">
        <v>146</v>
      </c>
      <c r="F7" s="34"/>
      <c r="G7" s="34"/>
      <c r="H7" s="34"/>
      <c r="I7" s="2"/>
      <c r="J7" s="2"/>
    </row>
    <row r="8" spans="1:31" ht="33.75" customHeight="1" x14ac:dyDescent="0.45">
      <c r="A8" s="178" t="s">
        <v>146</v>
      </c>
      <c r="B8" s="178" t="s">
        <v>146</v>
      </c>
      <c r="C8" s="178" t="s">
        <v>146</v>
      </c>
      <c r="D8" s="178" t="s">
        <v>146</v>
      </c>
      <c r="E8" s="179" t="s">
        <v>146</v>
      </c>
      <c r="F8" s="34"/>
      <c r="G8" s="34"/>
      <c r="H8" s="34"/>
      <c r="I8" s="2"/>
      <c r="J8" s="2"/>
    </row>
    <row r="9" spans="1:31" ht="33.75" customHeight="1" x14ac:dyDescent="0.45">
      <c r="A9" s="178" t="s">
        <v>146</v>
      </c>
      <c r="B9" s="178" t="s">
        <v>146</v>
      </c>
      <c r="C9" s="178" t="s">
        <v>146</v>
      </c>
      <c r="D9" s="178" t="s">
        <v>146</v>
      </c>
      <c r="E9" s="179" t="s">
        <v>146</v>
      </c>
      <c r="F9" s="34"/>
      <c r="G9" s="34"/>
      <c r="H9" s="34"/>
      <c r="I9" s="2"/>
      <c r="J9" s="2"/>
    </row>
    <row r="10" spans="1:31" ht="33.6" customHeight="1" x14ac:dyDescent="0.45">
      <c r="A10" s="178" t="s">
        <v>146</v>
      </c>
      <c r="B10" s="178" t="s">
        <v>146</v>
      </c>
      <c r="C10" s="178" t="s">
        <v>146</v>
      </c>
      <c r="D10" s="178" t="s">
        <v>146</v>
      </c>
      <c r="E10" s="179" t="s">
        <v>146</v>
      </c>
      <c r="F10" s="34"/>
      <c r="G10" s="34"/>
      <c r="H10" s="34"/>
      <c r="I10" s="2"/>
      <c r="J10" s="2"/>
    </row>
    <row r="11" spans="1:31" ht="46.8" customHeight="1" thickBot="1" x14ac:dyDescent="0.5">
      <c r="A11" s="184" t="s">
        <v>20</v>
      </c>
      <c r="B11" s="165"/>
      <c r="C11" s="165"/>
      <c r="D11" s="165"/>
      <c r="E11" s="165"/>
      <c r="F11" s="34"/>
      <c r="G11" s="34"/>
      <c r="H11" s="34"/>
      <c r="I11" s="2"/>
      <c r="J11" s="2"/>
    </row>
    <row r="12" spans="1:31" ht="15.75" customHeight="1" x14ac:dyDescent="0.45">
      <c r="A12" s="97" t="s">
        <v>21</v>
      </c>
      <c r="B12" s="201" t="s">
        <v>22</v>
      </c>
      <c r="C12" s="201"/>
      <c r="D12" s="201"/>
      <c r="E12" s="201"/>
      <c r="F12" s="201"/>
      <c r="G12" s="207"/>
      <c r="H12" s="200" t="s">
        <v>23</v>
      </c>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2"/>
    </row>
    <row r="13" spans="1:31" ht="18" customHeight="1" thickBot="1" x14ac:dyDescent="0.45">
      <c r="A13" s="166" t="s">
        <v>24</v>
      </c>
      <c r="B13" s="205" t="s">
        <v>25</v>
      </c>
      <c r="C13" s="206"/>
      <c r="D13" s="206"/>
      <c r="E13" s="206"/>
      <c r="F13" s="206"/>
      <c r="G13" s="206"/>
      <c r="H13" s="197"/>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9"/>
    </row>
    <row r="14" spans="1:31" ht="19.2" x14ac:dyDescent="0.45">
      <c r="A14" s="167" t="s">
        <v>26</v>
      </c>
      <c r="B14" s="203" t="s">
        <v>27</v>
      </c>
      <c r="C14" s="203"/>
      <c r="D14" s="203"/>
      <c r="E14" s="203"/>
      <c r="F14" s="203"/>
      <c r="G14" s="204"/>
      <c r="H14" s="168">
        <v>45292</v>
      </c>
      <c r="I14" s="169">
        <v>45323</v>
      </c>
      <c r="J14" s="169">
        <v>45352</v>
      </c>
      <c r="K14" s="169">
        <v>45383</v>
      </c>
      <c r="L14" s="169">
        <v>45413</v>
      </c>
      <c r="M14" s="169">
        <v>45444</v>
      </c>
      <c r="N14" s="169">
        <v>45474</v>
      </c>
      <c r="O14" s="169">
        <v>45505</v>
      </c>
      <c r="P14" s="169">
        <v>45536</v>
      </c>
      <c r="Q14" s="169">
        <v>45566</v>
      </c>
      <c r="R14" s="169">
        <v>45597</v>
      </c>
      <c r="S14" s="169">
        <v>45627</v>
      </c>
      <c r="T14" s="169">
        <v>45658</v>
      </c>
      <c r="U14" s="169">
        <v>45689</v>
      </c>
      <c r="V14" s="169">
        <v>45717</v>
      </c>
      <c r="W14" s="169">
        <v>45748</v>
      </c>
      <c r="X14" s="169">
        <v>45778</v>
      </c>
      <c r="Y14" s="169">
        <v>45809</v>
      </c>
      <c r="Z14" s="169">
        <v>45839</v>
      </c>
      <c r="AA14" s="169">
        <v>45870</v>
      </c>
      <c r="AB14" s="169">
        <v>45901</v>
      </c>
      <c r="AC14" s="169">
        <v>45931</v>
      </c>
      <c r="AD14" s="169">
        <v>45962</v>
      </c>
      <c r="AE14" s="170">
        <v>45992</v>
      </c>
    </row>
    <row r="15" spans="1:31" ht="19.2" x14ac:dyDescent="0.4">
      <c r="A15" s="103" t="s">
        <v>28</v>
      </c>
      <c r="B15" s="195" t="s">
        <v>29</v>
      </c>
      <c r="C15" s="195"/>
      <c r="D15" s="195"/>
      <c r="E15" s="195"/>
      <c r="F15" s="195"/>
      <c r="G15" s="196"/>
      <c r="H15" s="171" t="s">
        <v>147</v>
      </c>
      <c r="I15" s="172" t="s">
        <v>147</v>
      </c>
      <c r="J15" s="172" t="s">
        <v>147</v>
      </c>
      <c r="K15" s="172" t="s">
        <v>147</v>
      </c>
      <c r="L15" s="172" t="s">
        <v>147</v>
      </c>
      <c r="M15" s="172" t="s">
        <v>147</v>
      </c>
      <c r="N15" s="172" t="s">
        <v>147</v>
      </c>
      <c r="O15" s="172" t="s">
        <v>147</v>
      </c>
      <c r="P15" s="172" t="s">
        <v>147</v>
      </c>
      <c r="Q15" s="172" t="s">
        <v>147</v>
      </c>
      <c r="R15" s="172" t="s">
        <v>147</v>
      </c>
      <c r="S15" s="172" t="s">
        <v>147</v>
      </c>
      <c r="T15" s="172" t="s">
        <v>147</v>
      </c>
      <c r="U15" s="172" t="s">
        <v>147</v>
      </c>
      <c r="V15" s="172" t="s">
        <v>147</v>
      </c>
      <c r="W15" s="172" t="s">
        <v>147</v>
      </c>
      <c r="X15" s="172" t="s">
        <v>147</v>
      </c>
      <c r="Y15" s="172" t="s">
        <v>147</v>
      </c>
      <c r="Z15" s="172" t="s">
        <v>147</v>
      </c>
      <c r="AA15" s="172" t="s">
        <v>147</v>
      </c>
      <c r="AB15" s="172" t="s">
        <v>147</v>
      </c>
      <c r="AC15" s="172" t="s">
        <v>147</v>
      </c>
      <c r="AD15" s="172" t="s">
        <v>147</v>
      </c>
      <c r="AE15" s="173" t="s">
        <v>147</v>
      </c>
    </row>
    <row r="16" spans="1:31" ht="19.2" x14ac:dyDescent="0.4">
      <c r="A16" s="103" t="s">
        <v>30</v>
      </c>
      <c r="B16" s="195" t="s">
        <v>31</v>
      </c>
      <c r="C16" s="195"/>
      <c r="D16" s="195"/>
      <c r="E16" s="195"/>
      <c r="F16" s="195"/>
      <c r="G16" s="196"/>
      <c r="H16" s="171" t="s">
        <v>147</v>
      </c>
      <c r="I16" s="172" t="s">
        <v>147</v>
      </c>
      <c r="J16" s="172" t="s">
        <v>147</v>
      </c>
      <c r="K16" s="172" t="s">
        <v>147</v>
      </c>
      <c r="L16" s="172" t="s">
        <v>147</v>
      </c>
      <c r="M16" s="172" t="s">
        <v>147</v>
      </c>
      <c r="N16" s="172" t="s">
        <v>147</v>
      </c>
      <c r="O16" s="172" t="s">
        <v>147</v>
      </c>
      <c r="P16" s="172" t="s">
        <v>147</v>
      </c>
      <c r="Q16" s="172" t="s">
        <v>147</v>
      </c>
      <c r="R16" s="172" t="s">
        <v>147</v>
      </c>
      <c r="S16" s="172" t="s">
        <v>147</v>
      </c>
      <c r="T16" s="172" t="s">
        <v>147</v>
      </c>
      <c r="U16" s="172" t="s">
        <v>147</v>
      </c>
      <c r="V16" s="172" t="s">
        <v>147</v>
      </c>
      <c r="W16" s="172" t="s">
        <v>147</v>
      </c>
      <c r="X16" s="172" t="s">
        <v>147</v>
      </c>
      <c r="Y16" s="172" t="s">
        <v>147</v>
      </c>
      <c r="Z16" s="172" t="s">
        <v>147</v>
      </c>
      <c r="AA16" s="172" t="s">
        <v>147</v>
      </c>
      <c r="AB16" s="172" t="s">
        <v>147</v>
      </c>
      <c r="AC16" s="172" t="s">
        <v>147</v>
      </c>
      <c r="AD16" s="172" t="s">
        <v>147</v>
      </c>
      <c r="AE16" s="173" t="s">
        <v>147</v>
      </c>
    </row>
    <row r="17" spans="1:31" ht="46.5" customHeight="1" x14ac:dyDescent="0.4">
      <c r="A17" s="103" t="s">
        <v>32</v>
      </c>
      <c r="B17" s="195" t="s">
        <v>33</v>
      </c>
      <c r="C17" s="195"/>
      <c r="D17" s="195"/>
      <c r="E17" s="195"/>
      <c r="F17" s="195"/>
      <c r="G17" s="196"/>
      <c r="H17" s="171" t="s">
        <v>147</v>
      </c>
      <c r="I17" s="172" t="s">
        <v>147</v>
      </c>
      <c r="J17" s="172" t="s">
        <v>147</v>
      </c>
      <c r="K17" s="172" t="s">
        <v>147</v>
      </c>
      <c r="L17" s="172" t="s">
        <v>147</v>
      </c>
      <c r="M17" s="172" t="s">
        <v>147</v>
      </c>
      <c r="N17" s="172" t="s">
        <v>147</v>
      </c>
      <c r="O17" s="172" t="s">
        <v>147</v>
      </c>
      <c r="P17" s="172" t="s">
        <v>147</v>
      </c>
      <c r="Q17" s="172" t="s">
        <v>147</v>
      </c>
      <c r="R17" s="172" t="s">
        <v>147</v>
      </c>
      <c r="S17" s="172" t="s">
        <v>147</v>
      </c>
      <c r="T17" s="172" t="s">
        <v>147</v>
      </c>
      <c r="U17" s="172" t="s">
        <v>147</v>
      </c>
      <c r="V17" s="172" t="s">
        <v>147</v>
      </c>
      <c r="W17" s="172" t="s">
        <v>147</v>
      </c>
      <c r="X17" s="172" t="s">
        <v>147</v>
      </c>
      <c r="Y17" s="172" t="s">
        <v>147</v>
      </c>
      <c r="Z17" s="172" t="s">
        <v>147</v>
      </c>
      <c r="AA17" s="172" t="s">
        <v>147</v>
      </c>
      <c r="AB17" s="172" t="s">
        <v>147</v>
      </c>
      <c r="AC17" s="172" t="s">
        <v>147</v>
      </c>
      <c r="AD17" s="172" t="s">
        <v>147</v>
      </c>
      <c r="AE17" s="173" t="s">
        <v>147</v>
      </c>
    </row>
    <row r="18" spans="1:31" ht="138.75" customHeight="1" x14ac:dyDescent="0.4">
      <c r="A18" s="103" t="s">
        <v>34</v>
      </c>
      <c r="B18" s="208" t="s">
        <v>35</v>
      </c>
      <c r="C18" s="209"/>
      <c r="D18" s="209"/>
      <c r="E18" s="209"/>
      <c r="F18" s="209"/>
      <c r="G18" s="209"/>
      <c r="H18" s="171" t="s">
        <v>147</v>
      </c>
      <c r="I18" s="172" t="s">
        <v>147</v>
      </c>
      <c r="J18" s="172" t="s">
        <v>147</v>
      </c>
      <c r="K18" s="172" t="s">
        <v>147</v>
      </c>
      <c r="L18" s="172" t="s">
        <v>147</v>
      </c>
      <c r="M18" s="172" t="s">
        <v>147</v>
      </c>
      <c r="N18" s="172" t="s">
        <v>147</v>
      </c>
      <c r="O18" s="172" t="s">
        <v>147</v>
      </c>
      <c r="P18" s="172" t="s">
        <v>147</v>
      </c>
      <c r="Q18" s="172" t="s">
        <v>147</v>
      </c>
      <c r="R18" s="172" t="s">
        <v>147</v>
      </c>
      <c r="S18" s="172" t="s">
        <v>147</v>
      </c>
      <c r="T18" s="172" t="s">
        <v>147</v>
      </c>
      <c r="U18" s="172" t="s">
        <v>147</v>
      </c>
      <c r="V18" s="172" t="s">
        <v>147</v>
      </c>
      <c r="W18" s="172" t="s">
        <v>147</v>
      </c>
      <c r="X18" s="172" t="s">
        <v>147</v>
      </c>
      <c r="Y18" s="172" t="s">
        <v>147</v>
      </c>
      <c r="Z18" s="172" t="s">
        <v>147</v>
      </c>
      <c r="AA18" s="172" t="s">
        <v>147</v>
      </c>
      <c r="AB18" s="172" t="s">
        <v>147</v>
      </c>
      <c r="AC18" s="172" t="s">
        <v>147</v>
      </c>
      <c r="AD18" s="172" t="s">
        <v>147</v>
      </c>
      <c r="AE18" s="173" t="s">
        <v>147</v>
      </c>
    </row>
    <row r="19" spans="1:31" ht="20.25" customHeight="1" x14ac:dyDescent="0.4">
      <c r="A19" s="103" t="s">
        <v>36</v>
      </c>
      <c r="B19" s="195" t="s">
        <v>37</v>
      </c>
      <c r="C19" s="195"/>
      <c r="D19" s="195"/>
      <c r="E19" s="195"/>
      <c r="F19" s="195"/>
      <c r="G19" s="196"/>
      <c r="H19" s="171" t="s">
        <v>147</v>
      </c>
      <c r="I19" s="172" t="s">
        <v>147</v>
      </c>
      <c r="J19" s="172" t="s">
        <v>147</v>
      </c>
      <c r="K19" s="172" t="s">
        <v>147</v>
      </c>
      <c r="L19" s="172" t="s">
        <v>147</v>
      </c>
      <c r="M19" s="172" t="s">
        <v>147</v>
      </c>
      <c r="N19" s="172" t="s">
        <v>147</v>
      </c>
      <c r="O19" s="172" t="s">
        <v>147</v>
      </c>
      <c r="P19" s="172" t="s">
        <v>147</v>
      </c>
      <c r="Q19" s="172" t="s">
        <v>147</v>
      </c>
      <c r="R19" s="172" t="s">
        <v>147</v>
      </c>
      <c r="S19" s="172" t="s">
        <v>147</v>
      </c>
      <c r="T19" s="172" t="s">
        <v>147</v>
      </c>
      <c r="U19" s="172" t="s">
        <v>147</v>
      </c>
      <c r="V19" s="172" t="s">
        <v>147</v>
      </c>
      <c r="W19" s="172" t="s">
        <v>147</v>
      </c>
      <c r="X19" s="172" t="s">
        <v>147</v>
      </c>
      <c r="Y19" s="172" t="s">
        <v>147</v>
      </c>
      <c r="Z19" s="172" t="s">
        <v>147</v>
      </c>
      <c r="AA19" s="172" t="s">
        <v>147</v>
      </c>
      <c r="AB19" s="172" t="s">
        <v>147</v>
      </c>
      <c r="AC19" s="172" t="s">
        <v>147</v>
      </c>
      <c r="AD19" s="172" t="s">
        <v>147</v>
      </c>
      <c r="AE19" s="173" t="s">
        <v>147</v>
      </c>
    </row>
    <row r="20" spans="1:31" ht="36.75" customHeight="1" x14ac:dyDescent="0.4">
      <c r="A20" s="103" t="s">
        <v>38</v>
      </c>
      <c r="B20" s="195" t="s">
        <v>39</v>
      </c>
      <c r="C20" s="195"/>
      <c r="D20" s="195"/>
      <c r="E20" s="195"/>
      <c r="F20" s="195"/>
      <c r="G20" s="196"/>
      <c r="H20" s="171" t="s">
        <v>147</v>
      </c>
      <c r="I20" s="172" t="s">
        <v>147</v>
      </c>
      <c r="J20" s="172" t="s">
        <v>147</v>
      </c>
      <c r="K20" s="172" t="s">
        <v>147</v>
      </c>
      <c r="L20" s="172" t="s">
        <v>147</v>
      </c>
      <c r="M20" s="172" t="s">
        <v>147</v>
      </c>
      <c r="N20" s="172" t="s">
        <v>147</v>
      </c>
      <c r="O20" s="172" t="s">
        <v>147</v>
      </c>
      <c r="P20" s="172" t="s">
        <v>147</v>
      </c>
      <c r="Q20" s="172" t="s">
        <v>147</v>
      </c>
      <c r="R20" s="172" t="s">
        <v>147</v>
      </c>
      <c r="S20" s="172" t="s">
        <v>147</v>
      </c>
      <c r="T20" s="172" t="s">
        <v>147</v>
      </c>
      <c r="U20" s="172" t="s">
        <v>147</v>
      </c>
      <c r="V20" s="172" t="s">
        <v>147</v>
      </c>
      <c r="W20" s="172" t="s">
        <v>147</v>
      </c>
      <c r="X20" s="172" t="s">
        <v>147</v>
      </c>
      <c r="Y20" s="172" t="s">
        <v>147</v>
      </c>
      <c r="Z20" s="172" t="s">
        <v>147</v>
      </c>
      <c r="AA20" s="172" t="s">
        <v>147</v>
      </c>
      <c r="AB20" s="172" t="s">
        <v>147</v>
      </c>
      <c r="AC20" s="172" t="s">
        <v>147</v>
      </c>
      <c r="AD20" s="172" t="s">
        <v>147</v>
      </c>
      <c r="AE20" s="173" t="s">
        <v>147</v>
      </c>
    </row>
    <row r="21" spans="1:31" ht="81" customHeight="1" x14ac:dyDescent="0.4">
      <c r="A21" s="103" t="s">
        <v>40</v>
      </c>
      <c r="B21" s="195" t="s">
        <v>41</v>
      </c>
      <c r="C21" s="195"/>
      <c r="D21" s="195"/>
      <c r="E21" s="195"/>
      <c r="F21" s="195"/>
      <c r="G21" s="196"/>
      <c r="H21" s="171" t="s">
        <v>147</v>
      </c>
      <c r="I21" s="172" t="s">
        <v>147</v>
      </c>
      <c r="J21" s="172" t="s">
        <v>147</v>
      </c>
      <c r="K21" s="172" t="s">
        <v>147</v>
      </c>
      <c r="L21" s="172" t="s">
        <v>147</v>
      </c>
      <c r="M21" s="172" t="s">
        <v>147</v>
      </c>
      <c r="N21" s="172" t="s">
        <v>147</v>
      </c>
      <c r="O21" s="172" t="s">
        <v>147</v>
      </c>
      <c r="P21" s="172" t="s">
        <v>147</v>
      </c>
      <c r="Q21" s="172" t="s">
        <v>147</v>
      </c>
      <c r="R21" s="172" t="s">
        <v>147</v>
      </c>
      <c r="S21" s="172" t="s">
        <v>147</v>
      </c>
      <c r="T21" s="172" t="s">
        <v>147</v>
      </c>
      <c r="U21" s="172" t="s">
        <v>147</v>
      </c>
      <c r="V21" s="172" t="s">
        <v>147</v>
      </c>
      <c r="W21" s="172" t="s">
        <v>147</v>
      </c>
      <c r="X21" s="172" t="s">
        <v>147</v>
      </c>
      <c r="Y21" s="172" t="s">
        <v>147</v>
      </c>
      <c r="Z21" s="172" t="s">
        <v>147</v>
      </c>
      <c r="AA21" s="172" t="s">
        <v>147</v>
      </c>
      <c r="AB21" s="172" t="s">
        <v>147</v>
      </c>
      <c r="AC21" s="172" t="s">
        <v>147</v>
      </c>
      <c r="AD21" s="172" t="s">
        <v>147</v>
      </c>
      <c r="AE21" s="173" t="s">
        <v>147</v>
      </c>
    </row>
    <row r="22" spans="1:31" ht="40.5" customHeight="1" x14ac:dyDescent="0.4">
      <c r="A22" s="103" t="s">
        <v>42</v>
      </c>
      <c r="B22" s="195" t="s">
        <v>43</v>
      </c>
      <c r="C22" s="195"/>
      <c r="D22" s="195"/>
      <c r="E22" s="195"/>
      <c r="F22" s="195"/>
      <c r="G22" s="196"/>
      <c r="H22" s="171" t="s">
        <v>147</v>
      </c>
      <c r="I22" s="172" t="s">
        <v>147</v>
      </c>
      <c r="J22" s="172" t="s">
        <v>147</v>
      </c>
      <c r="K22" s="172" t="s">
        <v>147</v>
      </c>
      <c r="L22" s="172" t="s">
        <v>147</v>
      </c>
      <c r="M22" s="172" t="s">
        <v>147</v>
      </c>
      <c r="N22" s="172" t="s">
        <v>147</v>
      </c>
      <c r="O22" s="172" t="s">
        <v>147</v>
      </c>
      <c r="P22" s="172" t="s">
        <v>147</v>
      </c>
      <c r="Q22" s="172" t="s">
        <v>147</v>
      </c>
      <c r="R22" s="172" t="s">
        <v>147</v>
      </c>
      <c r="S22" s="172" t="s">
        <v>147</v>
      </c>
      <c r="T22" s="172" t="s">
        <v>147</v>
      </c>
      <c r="U22" s="172" t="s">
        <v>147</v>
      </c>
      <c r="V22" s="172" t="s">
        <v>147</v>
      </c>
      <c r="W22" s="172" t="s">
        <v>147</v>
      </c>
      <c r="X22" s="172" t="s">
        <v>147</v>
      </c>
      <c r="Y22" s="172" t="s">
        <v>147</v>
      </c>
      <c r="Z22" s="172" t="s">
        <v>147</v>
      </c>
      <c r="AA22" s="172" t="s">
        <v>147</v>
      </c>
      <c r="AB22" s="172" t="s">
        <v>147</v>
      </c>
      <c r="AC22" s="172" t="s">
        <v>147</v>
      </c>
      <c r="AD22" s="172" t="s">
        <v>147</v>
      </c>
      <c r="AE22" s="173" t="s">
        <v>147</v>
      </c>
    </row>
    <row r="23" spans="1:31" ht="19.2" x14ac:dyDescent="0.4">
      <c r="A23" s="103" t="s">
        <v>44</v>
      </c>
      <c r="B23" s="195" t="s">
        <v>45</v>
      </c>
      <c r="C23" s="195"/>
      <c r="D23" s="195"/>
      <c r="E23" s="195"/>
      <c r="F23" s="195"/>
      <c r="G23" s="196"/>
      <c r="H23" s="171" t="s">
        <v>147</v>
      </c>
      <c r="I23" s="172" t="s">
        <v>147</v>
      </c>
      <c r="J23" s="172" t="s">
        <v>147</v>
      </c>
      <c r="K23" s="172" t="s">
        <v>147</v>
      </c>
      <c r="L23" s="172" t="s">
        <v>147</v>
      </c>
      <c r="M23" s="172" t="s">
        <v>147</v>
      </c>
      <c r="N23" s="172" t="s">
        <v>147</v>
      </c>
      <c r="O23" s="172" t="s">
        <v>147</v>
      </c>
      <c r="P23" s="172" t="s">
        <v>147</v>
      </c>
      <c r="Q23" s="172" t="s">
        <v>147</v>
      </c>
      <c r="R23" s="172" t="s">
        <v>147</v>
      </c>
      <c r="S23" s="172" t="s">
        <v>147</v>
      </c>
      <c r="T23" s="172" t="s">
        <v>147</v>
      </c>
      <c r="U23" s="172" t="s">
        <v>147</v>
      </c>
      <c r="V23" s="172" t="s">
        <v>147</v>
      </c>
      <c r="W23" s="172" t="s">
        <v>147</v>
      </c>
      <c r="X23" s="172" t="s">
        <v>147</v>
      </c>
      <c r="Y23" s="172" t="s">
        <v>147</v>
      </c>
      <c r="Z23" s="172" t="s">
        <v>147</v>
      </c>
      <c r="AA23" s="172" t="s">
        <v>147</v>
      </c>
      <c r="AB23" s="172" t="s">
        <v>147</v>
      </c>
      <c r="AC23" s="172" t="s">
        <v>147</v>
      </c>
      <c r="AD23" s="172" t="s">
        <v>147</v>
      </c>
      <c r="AE23" s="173" t="s">
        <v>147</v>
      </c>
    </row>
    <row r="24" spans="1:31" ht="19.2" x14ac:dyDescent="0.4">
      <c r="A24" s="103" t="s">
        <v>46</v>
      </c>
      <c r="B24" s="195" t="s">
        <v>47</v>
      </c>
      <c r="C24" s="195"/>
      <c r="D24" s="195"/>
      <c r="E24" s="195"/>
      <c r="F24" s="195"/>
      <c r="G24" s="196"/>
      <c r="H24" s="171" t="s">
        <v>147</v>
      </c>
      <c r="I24" s="172" t="s">
        <v>147</v>
      </c>
      <c r="J24" s="172" t="s">
        <v>147</v>
      </c>
      <c r="K24" s="172" t="s">
        <v>147</v>
      </c>
      <c r="L24" s="172" t="s">
        <v>147</v>
      </c>
      <c r="M24" s="172" t="s">
        <v>147</v>
      </c>
      <c r="N24" s="172" t="s">
        <v>147</v>
      </c>
      <c r="O24" s="172" t="s">
        <v>147</v>
      </c>
      <c r="P24" s="172" t="s">
        <v>147</v>
      </c>
      <c r="Q24" s="172" t="s">
        <v>147</v>
      </c>
      <c r="R24" s="172" t="s">
        <v>147</v>
      </c>
      <c r="S24" s="172" t="s">
        <v>147</v>
      </c>
      <c r="T24" s="172" t="s">
        <v>147</v>
      </c>
      <c r="U24" s="172" t="s">
        <v>147</v>
      </c>
      <c r="V24" s="172" t="s">
        <v>147</v>
      </c>
      <c r="W24" s="172" t="s">
        <v>147</v>
      </c>
      <c r="X24" s="172" t="s">
        <v>147</v>
      </c>
      <c r="Y24" s="172" t="s">
        <v>147</v>
      </c>
      <c r="Z24" s="172" t="s">
        <v>147</v>
      </c>
      <c r="AA24" s="172" t="s">
        <v>147</v>
      </c>
      <c r="AB24" s="172" t="s">
        <v>147</v>
      </c>
      <c r="AC24" s="172" t="s">
        <v>147</v>
      </c>
      <c r="AD24" s="172" t="s">
        <v>147</v>
      </c>
      <c r="AE24" s="173" t="s">
        <v>147</v>
      </c>
    </row>
    <row r="25" spans="1:31" ht="19.2" x14ac:dyDescent="0.4">
      <c r="A25" s="103" t="s">
        <v>48</v>
      </c>
      <c r="B25" s="195" t="s">
        <v>49</v>
      </c>
      <c r="C25" s="195"/>
      <c r="D25" s="195"/>
      <c r="E25" s="195"/>
      <c r="F25" s="195"/>
      <c r="G25" s="196"/>
      <c r="H25" s="171" t="s">
        <v>147</v>
      </c>
      <c r="I25" s="172" t="s">
        <v>147</v>
      </c>
      <c r="J25" s="172" t="s">
        <v>147</v>
      </c>
      <c r="K25" s="172" t="s">
        <v>147</v>
      </c>
      <c r="L25" s="172" t="s">
        <v>147</v>
      </c>
      <c r="M25" s="172" t="s">
        <v>147</v>
      </c>
      <c r="N25" s="172" t="s">
        <v>147</v>
      </c>
      <c r="O25" s="172" t="s">
        <v>147</v>
      </c>
      <c r="P25" s="172" t="s">
        <v>147</v>
      </c>
      <c r="Q25" s="172" t="s">
        <v>147</v>
      </c>
      <c r="R25" s="172" t="s">
        <v>147</v>
      </c>
      <c r="S25" s="172" t="s">
        <v>147</v>
      </c>
      <c r="T25" s="172" t="s">
        <v>147</v>
      </c>
      <c r="U25" s="172" t="s">
        <v>147</v>
      </c>
      <c r="V25" s="172" t="s">
        <v>147</v>
      </c>
      <c r="W25" s="172" t="s">
        <v>147</v>
      </c>
      <c r="X25" s="172" t="s">
        <v>147</v>
      </c>
      <c r="Y25" s="172" t="s">
        <v>147</v>
      </c>
      <c r="Z25" s="172" t="s">
        <v>147</v>
      </c>
      <c r="AA25" s="172" t="s">
        <v>147</v>
      </c>
      <c r="AB25" s="172" t="s">
        <v>147</v>
      </c>
      <c r="AC25" s="172" t="s">
        <v>147</v>
      </c>
      <c r="AD25" s="172" t="s">
        <v>147</v>
      </c>
      <c r="AE25" s="173" t="s">
        <v>147</v>
      </c>
    </row>
    <row r="26" spans="1:31" ht="59.25" customHeight="1" x14ac:dyDescent="0.4">
      <c r="A26" s="103" t="s">
        <v>50</v>
      </c>
      <c r="B26" s="195" t="s">
        <v>51</v>
      </c>
      <c r="C26" s="195"/>
      <c r="D26" s="195"/>
      <c r="E26" s="195"/>
      <c r="F26" s="195"/>
      <c r="G26" s="196"/>
      <c r="H26" s="171" t="s">
        <v>147</v>
      </c>
      <c r="I26" s="172" t="s">
        <v>147</v>
      </c>
      <c r="J26" s="172" t="s">
        <v>147</v>
      </c>
      <c r="K26" s="172" t="s">
        <v>147</v>
      </c>
      <c r="L26" s="172" t="s">
        <v>147</v>
      </c>
      <c r="M26" s="172" t="s">
        <v>147</v>
      </c>
      <c r="N26" s="172" t="s">
        <v>147</v>
      </c>
      <c r="O26" s="172" t="s">
        <v>147</v>
      </c>
      <c r="P26" s="172" t="s">
        <v>147</v>
      </c>
      <c r="Q26" s="172" t="s">
        <v>147</v>
      </c>
      <c r="R26" s="172" t="s">
        <v>147</v>
      </c>
      <c r="S26" s="172" t="s">
        <v>147</v>
      </c>
      <c r="T26" s="172" t="s">
        <v>147</v>
      </c>
      <c r="U26" s="172" t="s">
        <v>147</v>
      </c>
      <c r="V26" s="172" t="s">
        <v>147</v>
      </c>
      <c r="W26" s="172" t="s">
        <v>147</v>
      </c>
      <c r="X26" s="172" t="s">
        <v>147</v>
      </c>
      <c r="Y26" s="172" t="s">
        <v>147</v>
      </c>
      <c r="Z26" s="172" t="s">
        <v>147</v>
      </c>
      <c r="AA26" s="172" t="s">
        <v>147</v>
      </c>
      <c r="AB26" s="172" t="s">
        <v>147</v>
      </c>
      <c r="AC26" s="172" t="s">
        <v>147</v>
      </c>
      <c r="AD26" s="172" t="s">
        <v>147</v>
      </c>
      <c r="AE26" s="173" t="s">
        <v>147</v>
      </c>
    </row>
    <row r="27" spans="1:31" ht="63" customHeight="1" x14ac:dyDescent="0.4">
      <c r="A27" s="103" t="s">
        <v>52</v>
      </c>
      <c r="B27" s="195" t="s">
        <v>53</v>
      </c>
      <c r="C27" s="195"/>
      <c r="D27" s="195"/>
      <c r="E27" s="195"/>
      <c r="F27" s="195"/>
      <c r="G27" s="196"/>
      <c r="H27" s="171" t="s">
        <v>147</v>
      </c>
      <c r="I27" s="172" t="s">
        <v>147</v>
      </c>
      <c r="J27" s="172" t="s">
        <v>147</v>
      </c>
      <c r="K27" s="172" t="s">
        <v>147</v>
      </c>
      <c r="L27" s="172" t="s">
        <v>147</v>
      </c>
      <c r="M27" s="172" t="s">
        <v>147</v>
      </c>
      <c r="N27" s="172" t="s">
        <v>147</v>
      </c>
      <c r="O27" s="172" t="s">
        <v>147</v>
      </c>
      <c r="P27" s="172" t="s">
        <v>147</v>
      </c>
      <c r="Q27" s="172" t="s">
        <v>147</v>
      </c>
      <c r="R27" s="172" t="s">
        <v>147</v>
      </c>
      <c r="S27" s="172" t="s">
        <v>147</v>
      </c>
      <c r="T27" s="172" t="s">
        <v>147</v>
      </c>
      <c r="U27" s="172" t="s">
        <v>147</v>
      </c>
      <c r="V27" s="172" t="s">
        <v>147</v>
      </c>
      <c r="W27" s="172" t="s">
        <v>147</v>
      </c>
      <c r="X27" s="172" t="s">
        <v>147</v>
      </c>
      <c r="Y27" s="172" t="s">
        <v>147</v>
      </c>
      <c r="Z27" s="172" t="s">
        <v>147</v>
      </c>
      <c r="AA27" s="172" t="s">
        <v>147</v>
      </c>
      <c r="AB27" s="172" t="s">
        <v>147</v>
      </c>
      <c r="AC27" s="172" t="s">
        <v>147</v>
      </c>
      <c r="AD27" s="172" t="s">
        <v>147</v>
      </c>
      <c r="AE27" s="173" t="s">
        <v>147</v>
      </c>
    </row>
    <row r="28" spans="1:31" ht="85.5" customHeight="1" thickBot="1" x14ac:dyDescent="0.45">
      <c r="A28" s="119" t="s">
        <v>54</v>
      </c>
      <c r="B28" s="192" t="s">
        <v>55</v>
      </c>
      <c r="C28" s="193"/>
      <c r="D28" s="193"/>
      <c r="E28" s="193"/>
      <c r="F28" s="193"/>
      <c r="G28" s="194"/>
      <c r="H28" s="174" t="s">
        <v>147</v>
      </c>
      <c r="I28" s="175" t="s">
        <v>147</v>
      </c>
      <c r="J28" s="175" t="s">
        <v>147</v>
      </c>
      <c r="K28" s="175" t="s">
        <v>147</v>
      </c>
      <c r="L28" s="175" t="s">
        <v>147</v>
      </c>
      <c r="M28" s="175" t="s">
        <v>147</v>
      </c>
      <c r="N28" s="175" t="s">
        <v>147</v>
      </c>
      <c r="O28" s="175" t="s">
        <v>147</v>
      </c>
      <c r="P28" s="175" t="s">
        <v>147</v>
      </c>
      <c r="Q28" s="175" t="s">
        <v>147</v>
      </c>
      <c r="R28" s="175" t="s">
        <v>147</v>
      </c>
      <c r="S28" s="175" t="s">
        <v>147</v>
      </c>
      <c r="T28" s="175" t="s">
        <v>147</v>
      </c>
      <c r="U28" s="175" t="s">
        <v>147</v>
      </c>
      <c r="V28" s="175" t="s">
        <v>147</v>
      </c>
      <c r="W28" s="175" t="s">
        <v>147</v>
      </c>
      <c r="X28" s="175" t="s">
        <v>147</v>
      </c>
      <c r="Y28" s="175" t="s">
        <v>147</v>
      </c>
      <c r="Z28" s="175" t="s">
        <v>147</v>
      </c>
      <c r="AA28" s="175" t="s">
        <v>147</v>
      </c>
      <c r="AB28" s="175" t="s">
        <v>147</v>
      </c>
      <c r="AC28" s="175" t="s">
        <v>147</v>
      </c>
      <c r="AD28" s="175" t="s">
        <v>147</v>
      </c>
      <c r="AE28" s="176" t="s">
        <v>147</v>
      </c>
    </row>
  </sheetData>
  <sheetProtection sheet="1" objects="1" scenarios="1" selectLockedCells="1"/>
  <mergeCells count="21">
    <mergeCell ref="H13:AE13"/>
    <mergeCell ref="H12:AE12"/>
    <mergeCell ref="B21:G21"/>
    <mergeCell ref="A3:H3"/>
    <mergeCell ref="B14:G14"/>
    <mergeCell ref="B15:G15"/>
    <mergeCell ref="B13:G13"/>
    <mergeCell ref="B12:G12"/>
    <mergeCell ref="B16:G16"/>
    <mergeCell ref="B17:G17"/>
    <mergeCell ref="B18:G18"/>
    <mergeCell ref="B19:G19"/>
    <mergeCell ref="B20:G20"/>
    <mergeCell ref="A4:B4"/>
    <mergeCell ref="B28:G28"/>
    <mergeCell ref="B22:G22"/>
    <mergeCell ref="B23:G23"/>
    <mergeCell ref="B24:G24"/>
    <mergeCell ref="B25:G25"/>
    <mergeCell ref="B26:G26"/>
    <mergeCell ref="B27:G2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9A2C9-EDD1-4BAB-8F3B-165512792E92}">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5" width="24.33203125"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52" t="s">
        <v>145</v>
      </c>
    </row>
    <row r="2" spans="1:31" s="42" customFormat="1" ht="39" customHeight="1" x14ac:dyDescent="0.45">
      <c r="A2" s="53" t="s">
        <v>148</v>
      </c>
      <c r="B2" s="40"/>
      <c r="C2" s="40"/>
      <c r="D2" s="40"/>
      <c r="E2" s="40"/>
      <c r="F2" s="40"/>
      <c r="G2" s="40"/>
      <c r="H2" s="40"/>
      <c r="I2" s="41"/>
      <c r="J2" s="41"/>
    </row>
    <row r="3" spans="1:31" ht="43.8" customHeight="1" x14ac:dyDescent="0.45">
      <c r="A3" s="245" t="s">
        <v>149</v>
      </c>
      <c r="B3" s="245"/>
      <c r="C3" s="245"/>
      <c r="D3" s="245"/>
      <c r="E3" s="245"/>
      <c r="F3" s="245"/>
      <c r="G3" s="245"/>
      <c r="H3" s="245"/>
      <c r="I3" s="41"/>
      <c r="J3" s="41"/>
    </row>
    <row r="4" spans="1:31" ht="47.4" customHeight="1" x14ac:dyDescent="0.45">
      <c r="A4" s="260" t="s">
        <v>56</v>
      </c>
      <c r="B4" s="261"/>
      <c r="C4" s="45" t="s">
        <v>132</v>
      </c>
      <c r="D4" s="46" t="s">
        <v>133</v>
      </c>
      <c r="E4" s="46" t="s">
        <v>134</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7" si="0">C6*1.05</f>
        <v>630</v>
      </c>
      <c r="E6" s="51">
        <f>D6*1.05</f>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42.75" customHeight="1" x14ac:dyDescent="0.45">
      <c r="A8" s="48" t="s">
        <v>16</v>
      </c>
      <c r="B8" s="48" t="s">
        <v>17</v>
      </c>
      <c r="C8" s="49">
        <v>1200</v>
      </c>
      <c r="D8" s="50">
        <f>C8*1.05</f>
        <v>1260</v>
      </c>
      <c r="E8" s="50">
        <f>D8*1.05</f>
        <v>1323</v>
      </c>
      <c r="F8" s="40"/>
      <c r="G8" s="40"/>
      <c r="H8" s="40"/>
      <c r="I8" s="41"/>
      <c r="J8" s="41"/>
    </row>
    <row r="9" spans="1:31" ht="35.4" customHeight="1" thickBot="1" x14ac:dyDescent="0.5">
      <c r="A9" s="54" t="s">
        <v>59</v>
      </c>
      <c r="B9" s="44"/>
      <c r="C9" s="44"/>
      <c r="D9" s="44"/>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45108</v>
      </c>
      <c r="I13" s="63">
        <v>45108</v>
      </c>
      <c r="J13" s="63">
        <v>45108</v>
      </c>
      <c r="K13" s="63">
        <v>45108</v>
      </c>
      <c r="L13" s="63">
        <v>45108</v>
      </c>
      <c r="M13" s="63">
        <v>45108</v>
      </c>
      <c r="N13" s="63">
        <v>45474</v>
      </c>
      <c r="O13" s="63">
        <v>45474</v>
      </c>
      <c r="P13" s="63">
        <v>45474</v>
      </c>
      <c r="Q13" s="63">
        <v>45474</v>
      </c>
      <c r="R13" s="63">
        <v>45474</v>
      </c>
      <c r="S13" s="64">
        <v>45474</v>
      </c>
      <c r="T13" s="62">
        <v>45474</v>
      </c>
      <c r="U13" s="63">
        <v>45474</v>
      </c>
      <c r="V13" s="63">
        <v>45474</v>
      </c>
      <c r="W13" s="63">
        <v>45474</v>
      </c>
      <c r="X13" s="63">
        <v>45474</v>
      </c>
      <c r="Y13" s="63">
        <v>45474</v>
      </c>
      <c r="Z13" s="63">
        <v>45839</v>
      </c>
      <c r="AA13" s="63">
        <v>45839</v>
      </c>
      <c r="AB13" s="63">
        <v>45839</v>
      </c>
      <c r="AC13" s="63">
        <v>45839</v>
      </c>
      <c r="AD13" s="63">
        <v>45839</v>
      </c>
      <c r="AE13" s="64">
        <v>45839</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121</v>
      </c>
      <c r="O14" s="66" t="s">
        <v>121</v>
      </c>
      <c r="P14" s="66" t="s">
        <v>121</v>
      </c>
      <c r="Q14" s="66" t="s">
        <v>121</v>
      </c>
      <c r="R14" s="66" t="s">
        <v>121</v>
      </c>
      <c r="S14" s="67" t="s">
        <v>121</v>
      </c>
      <c r="T14" s="65" t="s">
        <v>121</v>
      </c>
      <c r="U14" s="66" t="s">
        <v>121</v>
      </c>
      <c r="V14" s="66" t="s">
        <v>121</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41"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1000</v>
      </c>
      <c r="L18" s="69">
        <v>1000</v>
      </c>
      <c r="M18" s="69">
        <v>1000</v>
      </c>
      <c r="N18" s="69">
        <v>1050</v>
      </c>
      <c r="O18" s="69">
        <v>1050</v>
      </c>
      <c r="P18" s="69">
        <v>1050</v>
      </c>
      <c r="Q18" s="69">
        <v>1050</v>
      </c>
      <c r="R18" s="69">
        <v>1050</v>
      </c>
      <c r="S18" s="70">
        <v>1050</v>
      </c>
      <c r="T18" s="68">
        <v>1050</v>
      </c>
      <c r="U18" s="69">
        <v>1050</v>
      </c>
      <c r="V18" s="69">
        <v>1050</v>
      </c>
      <c r="W18" s="69">
        <v>1050</v>
      </c>
      <c r="X18" s="69">
        <v>1050</v>
      </c>
      <c r="Y18" s="69">
        <v>1050</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700</v>
      </c>
      <c r="L20" s="69">
        <f t="shared" si="1"/>
        <v>700</v>
      </c>
      <c r="M20" s="69">
        <f t="shared" si="1"/>
        <v>700</v>
      </c>
      <c r="N20" s="69">
        <f t="shared" si="1"/>
        <v>735</v>
      </c>
      <c r="O20" s="69">
        <f t="shared" si="1"/>
        <v>735</v>
      </c>
      <c r="P20" s="69">
        <f t="shared" si="1"/>
        <v>735</v>
      </c>
      <c r="Q20" s="69">
        <f t="shared" si="1"/>
        <v>735</v>
      </c>
      <c r="R20" s="69">
        <f t="shared" si="1"/>
        <v>735</v>
      </c>
      <c r="S20" s="70">
        <f t="shared" si="1"/>
        <v>735</v>
      </c>
      <c r="T20" s="76">
        <f>T18*T19*(1+(80-T17)/T17)</f>
        <v>787.5</v>
      </c>
      <c r="U20" s="71">
        <f t="shared" si="1"/>
        <v>787.5</v>
      </c>
      <c r="V20" s="71">
        <f t="shared" si="1"/>
        <v>787.5</v>
      </c>
      <c r="W20" s="71">
        <f t="shared" si="1"/>
        <v>787.5</v>
      </c>
      <c r="X20" s="71">
        <f t="shared" si="1"/>
        <v>787.5</v>
      </c>
      <c r="Y20" s="71">
        <f t="shared" si="1"/>
        <v>787.5</v>
      </c>
      <c r="Z20" s="71">
        <f t="shared" si="1"/>
        <v>826.875</v>
      </c>
      <c r="AA20" s="71">
        <f t="shared" si="1"/>
        <v>826.875</v>
      </c>
      <c r="AB20" s="71">
        <f t="shared" si="1"/>
        <v>826.875</v>
      </c>
      <c r="AC20" s="71">
        <f t="shared" si="1"/>
        <v>826.875</v>
      </c>
      <c r="AD20" s="71">
        <f t="shared" si="1"/>
        <v>826.875</v>
      </c>
      <c r="AE20" s="72">
        <f t="shared" si="1"/>
        <v>826.875</v>
      </c>
    </row>
    <row r="21" spans="1:31" ht="19.2" x14ac:dyDescent="0.3">
      <c r="A21" s="61" t="s">
        <v>44</v>
      </c>
      <c r="B21" s="218" t="s">
        <v>45</v>
      </c>
      <c r="C21" s="218"/>
      <c r="D21" s="218"/>
      <c r="E21" s="218"/>
      <c r="F21" s="218"/>
      <c r="G21" s="219"/>
      <c r="H21" s="65" t="s">
        <v>113</v>
      </c>
      <c r="I21" s="66" t="s">
        <v>113</v>
      </c>
      <c r="J21" s="66" t="s">
        <v>113</v>
      </c>
      <c r="K21" s="66" t="s">
        <v>113</v>
      </c>
      <c r="L21" s="66" t="s">
        <v>113</v>
      </c>
      <c r="M21" s="66" t="s">
        <v>113</v>
      </c>
      <c r="N21" s="66" t="s">
        <v>113</v>
      </c>
      <c r="O21" s="66" t="s">
        <v>113</v>
      </c>
      <c r="P21" s="66" t="s">
        <v>113</v>
      </c>
      <c r="Q21" s="66" t="s">
        <v>113</v>
      </c>
      <c r="R21" s="66" t="s">
        <v>113</v>
      </c>
      <c r="S21" s="67" t="s">
        <v>113</v>
      </c>
      <c r="T21" s="65" t="s">
        <v>113</v>
      </c>
      <c r="U21" s="66" t="s">
        <v>113</v>
      </c>
      <c r="V21" s="66" t="s">
        <v>113</v>
      </c>
      <c r="W21" s="66" t="s">
        <v>113</v>
      </c>
      <c r="X21" s="66" t="s">
        <v>113</v>
      </c>
      <c r="Y21" s="66" t="s">
        <v>113</v>
      </c>
      <c r="Z21" s="66" t="s">
        <v>113</v>
      </c>
      <c r="AA21" s="66" t="s">
        <v>113</v>
      </c>
      <c r="AB21" s="66" t="s">
        <v>113</v>
      </c>
      <c r="AC21" s="66" t="s">
        <v>113</v>
      </c>
      <c r="AD21" s="66" t="s">
        <v>113</v>
      </c>
      <c r="AE21" s="67" t="s">
        <v>113</v>
      </c>
    </row>
    <row r="22" spans="1:31" ht="19.2" x14ac:dyDescent="0.3">
      <c r="A22" s="61" t="s">
        <v>46</v>
      </c>
      <c r="B22" s="218" t="s">
        <v>47</v>
      </c>
      <c r="C22" s="218"/>
      <c r="D22" s="218"/>
      <c r="E22" s="218"/>
      <c r="F22" s="218"/>
      <c r="G22" s="219"/>
      <c r="H22" s="68">
        <v>1200</v>
      </c>
      <c r="I22" s="69">
        <v>1200</v>
      </c>
      <c r="J22" s="69">
        <v>1200</v>
      </c>
      <c r="K22" s="69">
        <v>1200</v>
      </c>
      <c r="L22" s="69">
        <v>1200</v>
      </c>
      <c r="M22" s="69">
        <v>1200</v>
      </c>
      <c r="N22" s="69">
        <v>1260</v>
      </c>
      <c r="O22" s="69">
        <v>1260</v>
      </c>
      <c r="P22" s="69">
        <v>1260</v>
      </c>
      <c r="Q22" s="69">
        <v>1260</v>
      </c>
      <c r="R22" s="69">
        <v>1260</v>
      </c>
      <c r="S22" s="70">
        <v>1260</v>
      </c>
      <c r="T22" s="68">
        <v>1260</v>
      </c>
      <c r="U22" s="69">
        <v>1260</v>
      </c>
      <c r="V22" s="69">
        <v>1260</v>
      </c>
      <c r="W22" s="69">
        <v>1260</v>
      </c>
      <c r="X22" s="69">
        <v>1260</v>
      </c>
      <c r="Y22" s="69">
        <v>1260</v>
      </c>
      <c r="Z22" s="69">
        <v>1323</v>
      </c>
      <c r="AA22" s="69">
        <v>1323</v>
      </c>
      <c r="AB22" s="69">
        <v>1323</v>
      </c>
      <c r="AC22" s="69">
        <v>1323</v>
      </c>
      <c r="AD22" s="69">
        <v>1323</v>
      </c>
      <c r="AE22" s="70">
        <v>1323</v>
      </c>
    </row>
    <row r="23" spans="1:31" ht="19.2" x14ac:dyDescent="0.3">
      <c r="A23" s="61" t="s">
        <v>48</v>
      </c>
      <c r="B23" s="218" t="s">
        <v>49</v>
      </c>
      <c r="C23" s="218"/>
      <c r="D23" s="218"/>
      <c r="E23" s="218"/>
      <c r="F23" s="218"/>
      <c r="G23" s="219"/>
      <c r="H23" s="66" t="b">
        <f t="shared" ref="H23:AE23" si="2">IF(H22&gt;H20, TRUE, FALSE)</f>
        <v>1</v>
      </c>
      <c r="I23" s="66" t="b">
        <f t="shared" si="2"/>
        <v>1</v>
      </c>
      <c r="J23" s="66" t="b">
        <f t="shared" si="2"/>
        <v>1</v>
      </c>
      <c r="K23" s="66" t="b">
        <f t="shared" si="2"/>
        <v>1</v>
      </c>
      <c r="L23" s="66" t="b">
        <f t="shared" si="2"/>
        <v>1</v>
      </c>
      <c r="M23" s="66" t="b">
        <f t="shared" si="2"/>
        <v>1</v>
      </c>
      <c r="N23" s="66" t="b">
        <f t="shared" si="2"/>
        <v>1</v>
      </c>
      <c r="O23" s="66" t="b">
        <f t="shared" si="2"/>
        <v>1</v>
      </c>
      <c r="P23" s="66" t="b">
        <f t="shared" si="2"/>
        <v>1</v>
      </c>
      <c r="Q23" s="66" t="b">
        <f t="shared" si="2"/>
        <v>1</v>
      </c>
      <c r="R23" s="66" t="b">
        <f t="shared" si="2"/>
        <v>1</v>
      </c>
      <c r="S23" s="67" t="b">
        <f t="shared" si="2"/>
        <v>1</v>
      </c>
      <c r="T23" s="65" t="b">
        <f t="shared" si="2"/>
        <v>1</v>
      </c>
      <c r="U23" s="66" t="b">
        <f t="shared" si="2"/>
        <v>1</v>
      </c>
      <c r="V23" s="66" t="b">
        <f t="shared" si="2"/>
        <v>1</v>
      </c>
      <c r="W23" s="66" t="b">
        <f t="shared" si="2"/>
        <v>1</v>
      </c>
      <c r="X23" s="66" t="b">
        <f t="shared" si="2"/>
        <v>1</v>
      </c>
      <c r="Y23" s="66" t="b">
        <f t="shared" si="2"/>
        <v>1</v>
      </c>
      <c r="Z23" s="66" t="b">
        <f t="shared" si="2"/>
        <v>1</v>
      </c>
      <c r="AA23" s="66" t="b">
        <f t="shared" si="2"/>
        <v>1</v>
      </c>
      <c r="AB23" s="66" t="b">
        <f t="shared" si="2"/>
        <v>1</v>
      </c>
      <c r="AC23" s="66" t="b">
        <f t="shared" si="2"/>
        <v>1</v>
      </c>
      <c r="AD23" s="66" t="b">
        <f t="shared" si="2"/>
        <v>1</v>
      </c>
      <c r="AE23" s="67" t="b">
        <f t="shared" si="2"/>
        <v>1</v>
      </c>
    </row>
    <row r="24" spans="1:31" ht="59.25" customHeight="1" x14ac:dyDescent="0.3">
      <c r="A24" s="61" t="s">
        <v>50</v>
      </c>
      <c r="B24" s="218" t="s">
        <v>152</v>
      </c>
      <c r="C24" s="218"/>
      <c r="D24" s="218"/>
      <c r="E24" s="218"/>
      <c r="F24" s="218"/>
      <c r="G24" s="219"/>
      <c r="H24" s="68">
        <f>IF(H23=TRUE, H22-H20, 0)</f>
        <v>500</v>
      </c>
      <c r="I24" s="69">
        <f t="shared" ref="I24:Y24" si="3">IF(I23=TRUE, I22-I20, 0)</f>
        <v>500</v>
      </c>
      <c r="J24" s="69">
        <f t="shared" si="3"/>
        <v>500</v>
      </c>
      <c r="K24" s="69">
        <f t="shared" si="3"/>
        <v>500</v>
      </c>
      <c r="L24" s="69">
        <f t="shared" si="3"/>
        <v>500</v>
      </c>
      <c r="M24" s="69">
        <f t="shared" si="3"/>
        <v>500</v>
      </c>
      <c r="N24" s="69">
        <f t="shared" si="3"/>
        <v>525</v>
      </c>
      <c r="O24" s="69">
        <f t="shared" si="3"/>
        <v>525</v>
      </c>
      <c r="P24" s="69">
        <f t="shared" si="3"/>
        <v>525</v>
      </c>
      <c r="Q24" s="69">
        <f t="shared" si="3"/>
        <v>525</v>
      </c>
      <c r="R24" s="69">
        <f t="shared" si="3"/>
        <v>525</v>
      </c>
      <c r="S24" s="70">
        <f t="shared" si="3"/>
        <v>525</v>
      </c>
      <c r="T24" s="76">
        <f t="shared" si="3"/>
        <v>472.5</v>
      </c>
      <c r="U24" s="71">
        <f t="shared" si="3"/>
        <v>472.5</v>
      </c>
      <c r="V24" s="71">
        <f t="shared" si="3"/>
        <v>472.5</v>
      </c>
      <c r="W24" s="71">
        <f t="shared" si="3"/>
        <v>472.5</v>
      </c>
      <c r="X24" s="71">
        <f t="shared" si="3"/>
        <v>472.5</v>
      </c>
      <c r="Y24" s="71">
        <f t="shared" si="3"/>
        <v>472.5</v>
      </c>
      <c r="Z24" s="71">
        <f>IF(Z23=TRUE, Z22-Z20, 0)-0.01</f>
        <v>496.11500000000001</v>
      </c>
      <c r="AA24" s="71">
        <f t="shared" ref="AA24:AD24" si="4">IF(AA23=TRUE, AA22-AA20, 0)-0.01</f>
        <v>496.11500000000001</v>
      </c>
      <c r="AB24" s="71">
        <f t="shared" si="4"/>
        <v>496.11500000000001</v>
      </c>
      <c r="AC24" s="71">
        <f t="shared" si="4"/>
        <v>496.11500000000001</v>
      </c>
      <c r="AD24" s="71">
        <f t="shared" si="4"/>
        <v>496.11500000000001</v>
      </c>
      <c r="AE24" s="72">
        <f>IF(AE23=TRUE, AE22-AE20, 0)-0.01</f>
        <v>496.11500000000001</v>
      </c>
    </row>
    <row r="25" spans="1:31" ht="63" customHeight="1" x14ac:dyDescent="0.3">
      <c r="A25" s="61" t="s">
        <v>52</v>
      </c>
      <c r="B25" s="262" t="s">
        <v>153</v>
      </c>
      <c r="C25" s="262"/>
      <c r="D25" s="262"/>
      <c r="E25" s="262"/>
      <c r="F25" s="262"/>
      <c r="G25" s="263"/>
      <c r="H25" s="77">
        <f>IF(H23=TRUE,H20,H22)</f>
        <v>700</v>
      </c>
      <c r="I25" s="78">
        <f t="shared" ref="I25:AE25" si="5">IF(I23=TRUE,I20,I22)</f>
        <v>700</v>
      </c>
      <c r="J25" s="78">
        <f t="shared" si="5"/>
        <v>700</v>
      </c>
      <c r="K25" s="78">
        <f t="shared" si="5"/>
        <v>700</v>
      </c>
      <c r="L25" s="78">
        <f t="shared" si="5"/>
        <v>700</v>
      </c>
      <c r="M25" s="78">
        <f t="shared" si="5"/>
        <v>700</v>
      </c>
      <c r="N25" s="78">
        <f t="shared" si="5"/>
        <v>735</v>
      </c>
      <c r="O25" s="78">
        <f t="shared" si="5"/>
        <v>735</v>
      </c>
      <c r="P25" s="78">
        <f t="shared" si="5"/>
        <v>735</v>
      </c>
      <c r="Q25" s="78">
        <f t="shared" si="5"/>
        <v>735</v>
      </c>
      <c r="R25" s="78">
        <f t="shared" si="5"/>
        <v>735</v>
      </c>
      <c r="S25" s="79">
        <f t="shared" si="5"/>
        <v>735</v>
      </c>
      <c r="T25" s="80">
        <f t="shared" si="5"/>
        <v>787.5</v>
      </c>
      <c r="U25" s="81">
        <f t="shared" si="5"/>
        <v>787.5</v>
      </c>
      <c r="V25" s="81">
        <f t="shared" si="5"/>
        <v>787.5</v>
      </c>
      <c r="W25" s="81">
        <f t="shared" si="5"/>
        <v>787.5</v>
      </c>
      <c r="X25" s="81">
        <f t="shared" si="5"/>
        <v>787.5</v>
      </c>
      <c r="Y25" s="81">
        <f t="shared" si="5"/>
        <v>787.5</v>
      </c>
      <c r="Z25" s="81">
        <f t="shared" si="5"/>
        <v>826.875</v>
      </c>
      <c r="AA25" s="81">
        <f t="shared" si="5"/>
        <v>826.875</v>
      </c>
      <c r="AB25" s="81">
        <f t="shared" si="5"/>
        <v>826.875</v>
      </c>
      <c r="AC25" s="81">
        <f t="shared" si="5"/>
        <v>826.875</v>
      </c>
      <c r="AD25" s="81">
        <f t="shared" si="5"/>
        <v>826.875</v>
      </c>
      <c r="AE25" s="82">
        <f t="shared" si="5"/>
        <v>826.875</v>
      </c>
    </row>
    <row r="26" spans="1:31" ht="85.5" customHeight="1" x14ac:dyDescent="0.3">
      <c r="A26" s="83" t="s">
        <v>54</v>
      </c>
      <c r="B26" s="264" t="s">
        <v>156</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85">
        <v>0</v>
      </c>
      <c r="X26" s="85">
        <v>0</v>
      </c>
      <c r="Y26" s="85">
        <v>0</v>
      </c>
      <c r="Z26" s="85">
        <v>0</v>
      </c>
      <c r="AA26" s="85">
        <v>0</v>
      </c>
      <c r="AB26" s="85">
        <v>0</v>
      </c>
      <c r="AC26" s="85">
        <v>0</v>
      </c>
      <c r="AD26" s="85">
        <v>0</v>
      </c>
      <c r="AE26" s="86">
        <v>0</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36AEC-42F0-41B6-816E-22FA4A900F64}">
  <sheetPr>
    <tabColor theme="7" tint="0.79998168889431442"/>
  </sheetPr>
  <dimension ref="A1:J64"/>
  <sheetViews>
    <sheetView workbookViewId="0">
      <selection activeCell="H5" sqref="H5"/>
    </sheetView>
  </sheetViews>
  <sheetFormatPr defaultRowHeight="14.4" x14ac:dyDescent="0.3"/>
  <cols>
    <col min="1" max="1" width="15.109375" customWidth="1"/>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10" ht="19.2" x14ac:dyDescent="0.45">
      <c r="A1" s="13" t="s">
        <v>135</v>
      </c>
      <c r="B1" s="14"/>
      <c r="C1" s="14"/>
      <c r="D1" s="14"/>
      <c r="E1" s="2"/>
      <c r="F1" s="2"/>
      <c r="G1" s="2"/>
      <c r="H1" s="2"/>
    </row>
    <row r="2" spans="1:10" ht="19.2" x14ac:dyDescent="0.45">
      <c r="A2" s="13"/>
      <c r="B2" s="14"/>
      <c r="C2" s="14"/>
      <c r="D2" s="14"/>
      <c r="E2" s="2"/>
      <c r="F2" s="2"/>
      <c r="G2" s="2"/>
      <c r="H2" s="2"/>
    </row>
    <row r="3" spans="1:10" ht="19.2" x14ac:dyDescent="0.3">
      <c r="A3" s="236" t="s">
        <v>136</v>
      </c>
      <c r="B3" s="236"/>
      <c r="C3" s="236"/>
      <c r="D3" s="236"/>
      <c r="E3" s="236"/>
      <c r="F3" s="236"/>
      <c r="G3" s="236"/>
      <c r="H3" s="236"/>
    </row>
    <row r="4" spans="1:10" ht="33.75" customHeight="1" x14ac:dyDescent="0.3">
      <c r="A4" s="244" t="s">
        <v>65</v>
      </c>
      <c r="B4" s="244"/>
      <c r="C4" s="244"/>
      <c r="D4" s="244"/>
      <c r="E4" s="244"/>
      <c r="F4" s="244"/>
      <c r="G4" s="244"/>
      <c r="H4" s="244"/>
    </row>
    <row r="5" spans="1:10" ht="57.6" x14ac:dyDescent="0.3">
      <c r="A5" s="3" t="s">
        <v>66</v>
      </c>
      <c r="B5" s="4" t="s">
        <v>67</v>
      </c>
      <c r="C5" s="4" t="s">
        <v>68</v>
      </c>
      <c r="D5" s="4" t="s">
        <v>69</v>
      </c>
      <c r="E5" s="4" t="s">
        <v>125</v>
      </c>
      <c r="F5" s="4" t="s">
        <v>71</v>
      </c>
      <c r="G5" s="4" t="s">
        <v>72</v>
      </c>
      <c r="H5" s="5" t="s">
        <v>137</v>
      </c>
    </row>
    <row r="6" spans="1:10" ht="19.2" x14ac:dyDescent="0.3">
      <c r="A6" s="6" t="s">
        <v>10</v>
      </c>
      <c r="B6" s="31" t="s">
        <v>11</v>
      </c>
      <c r="C6" s="31" t="s">
        <v>12</v>
      </c>
      <c r="D6" s="31" t="s">
        <v>74</v>
      </c>
      <c r="E6" s="31" t="s">
        <v>74</v>
      </c>
      <c r="F6" s="31" t="s">
        <v>12</v>
      </c>
      <c r="G6" s="31" t="s">
        <v>75</v>
      </c>
      <c r="H6" s="7" t="s">
        <v>138</v>
      </c>
    </row>
    <row r="7" spans="1:10" ht="19.2" x14ac:dyDescent="0.3">
      <c r="A7" s="6" t="s">
        <v>13</v>
      </c>
      <c r="B7" s="31" t="s">
        <v>14</v>
      </c>
      <c r="C7" s="31" t="s">
        <v>15</v>
      </c>
      <c r="D7" s="31" t="s">
        <v>76</v>
      </c>
      <c r="E7" s="31" t="s">
        <v>77</v>
      </c>
      <c r="F7" s="31" t="s">
        <v>77</v>
      </c>
      <c r="G7" s="31" t="s">
        <v>78</v>
      </c>
      <c r="H7" s="7" t="s">
        <v>75</v>
      </c>
    </row>
    <row r="8" spans="1:10" ht="19.2" x14ac:dyDescent="0.3">
      <c r="A8" s="8" t="s">
        <v>16</v>
      </c>
      <c r="B8" s="9" t="s">
        <v>17</v>
      </c>
      <c r="C8" s="9" t="s">
        <v>18</v>
      </c>
      <c r="D8" s="9" t="s">
        <v>74</v>
      </c>
      <c r="E8" s="9" t="s">
        <v>74</v>
      </c>
      <c r="F8" s="9" t="s">
        <v>77</v>
      </c>
      <c r="G8" s="9" t="s">
        <v>79</v>
      </c>
      <c r="H8" s="10" t="s">
        <v>75</v>
      </c>
    </row>
    <row r="10" spans="1:10" ht="19.2" x14ac:dyDescent="0.45">
      <c r="A10" s="30" t="s">
        <v>80</v>
      </c>
      <c r="B10" s="28"/>
      <c r="C10" s="28"/>
      <c r="D10" s="28"/>
      <c r="E10" s="28"/>
      <c r="F10" s="28"/>
      <c r="G10" s="2"/>
      <c r="H10" s="2"/>
      <c r="I10" s="2" t="s">
        <v>81</v>
      </c>
      <c r="J10" s="2"/>
    </row>
    <row r="11" spans="1:10" ht="16.8" x14ac:dyDescent="0.4">
      <c r="A11" s="18" t="s">
        <v>82</v>
      </c>
      <c r="B11" s="240" t="s">
        <v>83</v>
      </c>
      <c r="C11" s="240"/>
      <c r="D11" s="240"/>
      <c r="E11" s="240"/>
      <c r="F11" s="240"/>
      <c r="G11" s="240"/>
      <c r="H11" s="19" t="s">
        <v>84</v>
      </c>
    </row>
    <row r="12" spans="1:10" ht="17.25" customHeight="1" x14ac:dyDescent="0.4">
      <c r="A12" s="18" t="s">
        <v>85</v>
      </c>
      <c r="B12" s="239" t="s">
        <v>86</v>
      </c>
      <c r="C12" s="239"/>
      <c r="D12" s="239"/>
      <c r="E12" s="239"/>
      <c r="F12" s="239"/>
      <c r="G12" s="239"/>
      <c r="H12" s="21" t="s">
        <v>139</v>
      </c>
    </row>
    <row r="13" spans="1:10" ht="16.5" customHeight="1" x14ac:dyDescent="0.4">
      <c r="A13" s="18" t="s">
        <v>88</v>
      </c>
      <c r="B13" s="239" t="s">
        <v>89</v>
      </c>
      <c r="C13" s="239"/>
      <c r="D13" s="239"/>
      <c r="E13" s="239"/>
      <c r="F13" s="239"/>
      <c r="G13" s="239"/>
      <c r="H13" s="27">
        <v>2023</v>
      </c>
    </row>
    <row r="14" spans="1:10" ht="16.8" x14ac:dyDescent="0.4">
      <c r="A14" s="18" t="s">
        <v>90</v>
      </c>
      <c r="B14" s="239" t="s">
        <v>91</v>
      </c>
      <c r="C14" s="239"/>
      <c r="D14" s="239"/>
      <c r="E14" s="239"/>
      <c r="F14" s="239"/>
      <c r="G14" s="239"/>
      <c r="H14" s="21" t="b">
        <v>0</v>
      </c>
    </row>
    <row r="15" spans="1:10" ht="16.8" x14ac:dyDescent="0.4">
      <c r="A15" s="18" t="s">
        <v>92</v>
      </c>
      <c r="B15" s="239" t="s">
        <v>33</v>
      </c>
      <c r="C15" s="239"/>
      <c r="D15" s="239"/>
      <c r="E15" s="239"/>
      <c r="F15" s="239"/>
      <c r="G15" s="239"/>
      <c r="H15" s="21" t="b">
        <v>1</v>
      </c>
    </row>
    <row r="16" spans="1:10" ht="16.8" x14ac:dyDescent="0.3">
      <c r="A16" s="20" t="s">
        <v>93</v>
      </c>
      <c r="B16" s="241" t="s">
        <v>94</v>
      </c>
      <c r="C16" s="242"/>
      <c r="D16" s="242"/>
      <c r="E16" s="242"/>
      <c r="F16" s="242"/>
      <c r="G16" s="243"/>
      <c r="H16" s="21" t="s">
        <v>61</v>
      </c>
    </row>
    <row r="17" spans="1:9" ht="16.8" x14ac:dyDescent="0.4">
      <c r="A17" s="18" t="s">
        <v>95</v>
      </c>
      <c r="B17" s="239" t="s">
        <v>37</v>
      </c>
      <c r="C17" s="239"/>
      <c r="D17" s="239"/>
      <c r="E17" s="239"/>
      <c r="F17" s="239"/>
      <c r="G17" s="239"/>
      <c r="H17" s="21">
        <v>80</v>
      </c>
    </row>
    <row r="18" spans="1:9" ht="16.8" x14ac:dyDescent="0.4">
      <c r="A18" s="18" t="s">
        <v>96</v>
      </c>
      <c r="B18" s="239" t="s">
        <v>39</v>
      </c>
      <c r="C18" s="239"/>
      <c r="D18" s="239"/>
      <c r="E18" s="239"/>
      <c r="F18" s="239"/>
      <c r="G18" s="239"/>
      <c r="H18" s="22">
        <v>1000</v>
      </c>
    </row>
    <row r="19" spans="1:9" ht="66" customHeight="1" x14ac:dyDescent="0.3">
      <c r="A19" s="20" t="s">
        <v>97</v>
      </c>
      <c r="B19" s="238" t="s">
        <v>98</v>
      </c>
      <c r="C19" s="238"/>
      <c r="D19" s="238"/>
      <c r="E19" s="238"/>
      <c r="F19" s="238"/>
      <c r="G19" s="238"/>
      <c r="H19" s="23">
        <v>0.7</v>
      </c>
    </row>
    <row r="20" spans="1:9" ht="33" customHeight="1" x14ac:dyDescent="0.3">
      <c r="A20" s="20" t="s">
        <v>99</v>
      </c>
      <c r="B20" s="238" t="s">
        <v>100</v>
      </c>
      <c r="C20" s="238"/>
      <c r="D20" s="238"/>
      <c r="E20" s="238"/>
      <c r="F20" s="238"/>
      <c r="G20" s="238"/>
      <c r="H20" s="22">
        <v>700</v>
      </c>
      <c r="I20" s="25">
        <f>H18*H19*(1+(80-H17)/H17)</f>
        <v>700</v>
      </c>
    </row>
    <row r="21" spans="1:9" ht="16.8" x14ac:dyDescent="0.4">
      <c r="A21" s="18" t="s">
        <v>101</v>
      </c>
      <c r="B21" s="239" t="s">
        <v>45</v>
      </c>
      <c r="C21" s="239"/>
      <c r="D21" s="239"/>
      <c r="E21" s="239"/>
      <c r="F21" s="239"/>
      <c r="G21" s="239"/>
      <c r="H21" s="21" t="s">
        <v>62</v>
      </c>
    </row>
    <row r="22" spans="1:9" ht="16.8" x14ac:dyDescent="0.4">
      <c r="A22" s="18" t="s">
        <v>102</v>
      </c>
      <c r="B22" s="239" t="s">
        <v>47</v>
      </c>
      <c r="C22" s="239"/>
      <c r="D22" s="239"/>
      <c r="E22" s="239"/>
      <c r="F22" s="239"/>
      <c r="G22" s="239"/>
      <c r="H22" s="22">
        <v>600</v>
      </c>
    </row>
    <row r="23" spans="1:9" ht="16.8" x14ac:dyDescent="0.4">
      <c r="A23" s="18" t="s">
        <v>103</v>
      </c>
      <c r="B23" s="239" t="s">
        <v>49</v>
      </c>
      <c r="C23" s="239"/>
      <c r="D23" s="239"/>
      <c r="E23" s="239"/>
      <c r="F23" s="239"/>
      <c r="G23" s="239"/>
      <c r="H23" s="21" t="b">
        <v>0</v>
      </c>
      <c r="I23" t="b">
        <f>IF(H22&gt;H20, TRUE, FALSE)</f>
        <v>0</v>
      </c>
    </row>
    <row r="24" spans="1:9" ht="51.75" customHeight="1" x14ac:dyDescent="0.3">
      <c r="A24" s="20" t="s">
        <v>104</v>
      </c>
      <c r="B24" s="237" t="s">
        <v>105</v>
      </c>
      <c r="C24" s="238"/>
      <c r="D24" s="238"/>
      <c r="E24" s="238"/>
      <c r="F24" s="238"/>
      <c r="G24" s="238"/>
      <c r="H24" s="22">
        <v>0</v>
      </c>
      <c r="I24">
        <f>IF(I23=TRUE, H22-H20, 0)</f>
        <v>0</v>
      </c>
    </row>
    <row r="25" spans="1:9" ht="48.75" customHeight="1" x14ac:dyDescent="0.3">
      <c r="A25" s="20" t="s">
        <v>106</v>
      </c>
      <c r="B25" s="237" t="s">
        <v>107</v>
      </c>
      <c r="C25" s="238"/>
      <c r="D25" s="238"/>
      <c r="E25" s="238"/>
      <c r="F25" s="238"/>
      <c r="G25" s="238"/>
      <c r="H25" s="22">
        <v>600</v>
      </c>
      <c r="I25">
        <f>IF(H23=TRUE, H20, H22)</f>
        <v>600</v>
      </c>
    </row>
    <row r="26" spans="1:9" ht="65.25" customHeight="1" x14ac:dyDescent="0.3">
      <c r="A26" s="20" t="s">
        <v>108</v>
      </c>
      <c r="B26" s="237" t="s">
        <v>109</v>
      </c>
      <c r="C26" s="238"/>
      <c r="D26" s="238"/>
      <c r="E26" s="238"/>
      <c r="F26" s="238"/>
      <c r="G26" s="238"/>
      <c r="H26" s="22">
        <v>0</v>
      </c>
      <c r="I26">
        <f>IF(H14=FALSE, 0, IF(AND(H14=TRUE,H23=TRUE)=TRUE, 0, IF(AND(H14=TRUE,H23=FALSE)=TRUE,H20-H22,"Error")))</f>
        <v>0</v>
      </c>
    </row>
    <row r="29" spans="1:9" ht="19.2" x14ac:dyDescent="0.45">
      <c r="A29" s="30" t="s">
        <v>110</v>
      </c>
      <c r="B29" s="28"/>
      <c r="C29" s="28"/>
      <c r="D29" s="28"/>
      <c r="E29" s="28"/>
      <c r="F29" s="28"/>
      <c r="G29" s="2"/>
      <c r="H29" s="2"/>
    </row>
    <row r="30" spans="1:9" ht="16.8" x14ac:dyDescent="0.4">
      <c r="A30" s="18" t="s">
        <v>82</v>
      </c>
      <c r="B30" s="240" t="s">
        <v>83</v>
      </c>
      <c r="C30" s="240"/>
      <c r="D30" s="240"/>
      <c r="E30" s="240"/>
      <c r="F30" s="240"/>
      <c r="G30" s="240"/>
      <c r="H30" s="19" t="s">
        <v>84</v>
      </c>
    </row>
    <row r="31" spans="1:9" ht="16.5" customHeight="1" x14ac:dyDescent="0.4">
      <c r="A31" s="18" t="s">
        <v>85</v>
      </c>
      <c r="B31" s="239" t="s">
        <v>86</v>
      </c>
      <c r="C31" s="239"/>
      <c r="D31" s="239"/>
      <c r="E31" s="239"/>
      <c r="F31" s="239"/>
      <c r="G31" s="239"/>
      <c r="H31" s="21" t="s">
        <v>139</v>
      </c>
    </row>
    <row r="32" spans="1:9" ht="16.5" customHeight="1" x14ac:dyDescent="0.4">
      <c r="A32" s="18" t="s">
        <v>88</v>
      </c>
      <c r="B32" s="239" t="s">
        <v>89</v>
      </c>
      <c r="C32" s="239"/>
      <c r="D32" s="239"/>
      <c r="E32" s="239"/>
      <c r="F32" s="239"/>
      <c r="G32" s="239"/>
      <c r="H32" s="27">
        <v>2023</v>
      </c>
    </row>
    <row r="33" spans="1:9" ht="16.8" x14ac:dyDescent="0.4">
      <c r="A33" s="18" t="s">
        <v>90</v>
      </c>
      <c r="B33" s="239" t="s">
        <v>91</v>
      </c>
      <c r="C33" s="239"/>
      <c r="D33" s="239"/>
      <c r="E33" s="239"/>
      <c r="F33" s="239"/>
      <c r="G33" s="239"/>
      <c r="H33" s="21" t="b">
        <v>0</v>
      </c>
    </row>
    <row r="34" spans="1:9" ht="16.8" x14ac:dyDescent="0.4">
      <c r="A34" s="18" t="s">
        <v>92</v>
      </c>
      <c r="B34" s="239" t="s">
        <v>33</v>
      </c>
      <c r="C34" s="239"/>
      <c r="D34" s="239"/>
      <c r="E34" s="239"/>
      <c r="F34" s="239"/>
      <c r="G34" s="239"/>
      <c r="H34" s="21" t="b">
        <v>1</v>
      </c>
    </row>
    <row r="35" spans="1:9" ht="16.8" x14ac:dyDescent="0.3">
      <c r="A35" s="20" t="s">
        <v>93</v>
      </c>
      <c r="B35" s="241" t="s">
        <v>94</v>
      </c>
      <c r="C35" s="242"/>
      <c r="D35" s="242"/>
      <c r="E35" s="242"/>
      <c r="F35" s="242"/>
      <c r="G35" s="243"/>
      <c r="H35" s="21" t="s">
        <v>61</v>
      </c>
    </row>
    <row r="36" spans="1:9" ht="16.8" x14ac:dyDescent="0.4">
      <c r="A36" s="18" t="s">
        <v>95</v>
      </c>
      <c r="B36" s="239" t="s">
        <v>37</v>
      </c>
      <c r="C36" s="239"/>
      <c r="D36" s="239"/>
      <c r="E36" s="239"/>
      <c r="F36" s="239"/>
      <c r="G36" s="239"/>
      <c r="H36" s="21">
        <v>80</v>
      </c>
    </row>
    <row r="37" spans="1:9" ht="16.8" x14ac:dyDescent="0.4">
      <c r="A37" s="18" t="s">
        <v>96</v>
      </c>
      <c r="B37" s="239" t="s">
        <v>39</v>
      </c>
      <c r="C37" s="239"/>
      <c r="D37" s="239"/>
      <c r="E37" s="239"/>
      <c r="F37" s="239"/>
      <c r="G37" s="239"/>
      <c r="H37" s="22">
        <v>1000</v>
      </c>
    </row>
    <row r="38" spans="1:9" ht="65.25" customHeight="1" x14ac:dyDescent="0.3">
      <c r="A38" s="20" t="s">
        <v>97</v>
      </c>
      <c r="B38" s="238" t="s">
        <v>98</v>
      </c>
      <c r="C38" s="238"/>
      <c r="D38" s="238"/>
      <c r="E38" s="238"/>
      <c r="F38" s="238"/>
      <c r="G38" s="238"/>
      <c r="H38" s="23">
        <v>0.7</v>
      </c>
    </row>
    <row r="39" spans="1:9" ht="34.5" customHeight="1" x14ac:dyDescent="0.3">
      <c r="A39" s="20" t="s">
        <v>99</v>
      </c>
      <c r="B39" s="238" t="s">
        <v>100</v>
      </c>
      <c r="C39" s="238"/>
      <c r="D39" s="238"/>
      <c r="E39" s="238"/>
      <c r="F39" s="238"/>
      <c r="G39" s="238"/>
      <c r="H39" s="22">
        <v>700</v>
      </c>
      <c r="I39" s="25">
        <f>H37*H38*(1+(80-H36)/H36)</f>
        <v>700</v>
      </c>
    </row>
    <row r="40" spans="1:9" ht="16.8" x14ac:dyDescent="0.4">
      <c r="A40" s="18" t="s">
        <v>101</v>
      </c>
      <c r="B40" s="239" t="s">
        <v>45</v>
      </c>
      <c r="C40" s="239"/>
      <c r="D40" s="239"/>
      <c r="E40" s="239"/>
      <c r="F40" s="239"/>
      <c r="G40" s="239"/>
      <c r="H40" s="21" t="s">
        <v>61</v>
      </c>
    </row>
    <row r="41" spans="1:9" ht="16.8" x14ac:dyDescent="0.4">
      <c r="A41" s="18" t="s">
        <v>102</v>
      </c>
      <c r="B41" s="239" t="s">
        <v>47</v>
      </c>
      <c r="C41" s="239"/>
      <c r="D41" s="239"/>
      <c r="E41" s="239"/>
      <c r="F41" s="239"/>
      <c r="G41" s="239"/>
      <c r="H41" s="22">
        <v>1000</v>
      </c>
    </row>
    <row r="42" spans="1:9" ht="16.8" x14ac:dyDescent="0.4">
      <c r="A42" s="18" t="s">
        <v>103</v>
      </c>
      <c r="B42" s="239" t="s">
        <v>49</v>
      </c>
      <c r="C42" s="239"/>
      <c r="D42" s="239"/>
      <c r="E42" s="239"/>
      <c r="F42" s="239"/>
      <c r="G42" s="239"/>
      <c r="H42" s="21" t="b">
        <v>1</v>
      </c>
      <c r="I42" t="str">
        <f>IF(H41&gt;H39, "TRUE", "FALSE")</f>
        <v>TRUE</v>
      </c>
    </row>
    <row r="43" spans="1:9" ht="51" customHeight="1" x14ac:dyDescent="0.3">
      <c r="A43" s="20" t="s">
        <v>104</v>
      </c>
      <c r="B43" s="237" t="s">
        <v>105</v>
      </c>
      <c r="C43" s="238"/>
      <c r="D43" s="238"/>
      <c r="E43" s="238"/>
      <c r="F43" s="238"/>
      <c r="G43" s="238"/>
      <c r="H43" s="22">
        <v>300</v>
      </c>
      <c r="I43">
        <f>IF(I42="TRUE", H41-H39, 0)</f>
        <v>300</v>
      </c>
    </row>
    <row r="44" spans="1:9" ht="48" customHeight="1" x14ac:dyDescent="0.3">
      <c r="A44" s="20" t="s">
        <v>106</v>
      </c>
      <c r="B44" s="237" t="s">
        <v>107</v>
      </c>
      <c r="C44" s="238"/>
      <c r="D44" s="238"/>
      <c r="E44" s="238"/>
      <c r="F44" s="238"/>
      <c r="G44" s="238"/>
      <c r="H44" s="22">
        <v>700</v>
      </c>
      <c r="I44">
        <f>IF(H42=TRUE, H39, H41)</f>
        <v>700</v>
      </c>
    </row>
    <row r="45" spans="1:9" ht="66.75" customHeight="1" x14ac:dyDescent="0.3">
      <c r="A45" s="20" t="s">
        <v>108</v>
      </c>
      <c r="B45" s="237" t="s">
        <v>109</v>
      </c>
      <c r="C45" s="238"/>
      <c r="D45" s="238"/>
      <c r="E45" s="238"/>
      <c r="F45" s="238"/>
      <c r="G45" s="238"/>
      <c r="H45" s="22">
        <v>0</v>
      </c>
      <c r="I45">
        <f>IF(H33=FALSE, 0, IF(AND(H33=TRUE,H42=TRUE)=TRUE, 0, IF(AND(H33=TRUE,H42=FALSE)=TRUE,H39-H41,"Error")))</f>
        <v>0</v>
      </c>
    </row>
    <row r="48" spans="1:9" ht="19.2" x14ac:dyDescent="0.45">
      <c r="A48" s="30" t="s">
        <v>111</v>
      </c>
      <c r="B48" s="28"/>
      <c r="C48" s="28"/>
      <c r="D48" s="28"/>
      <c r="E48" s="28"/>
      <c r="F48" s="28"/>
      <c r="G48" s="2"/>
      <c r="H48" s="2"/>
    </row>
    <row r="49" spans="1:9" ht="16.8" x14ac:dyDescent="0.4">
      <c r="A49" s="18" t="s">
        <v>82</v>
      </c>
      <c r="B49" s="240" t="s">
        <v>83</v>
      </c>
      <c r="C49" s="240"/>
      <c r="D49" s="240"/>
      <c r="E49" s="240"/>
      <c r="F49" s="240"/>
      <c r="G49" s="240"/>
      <c r="H49" s="19" t="s">
        <v>84</v>
      </c>
    </row>
    <row r="50" spans="1:9" ht="16.5" customHeight="1" x14ac:dyDescent="0.4">
      <c r="A50" s="18" t="s">
        <v>85</v>
      </c>
      <c r="B50" s="239" t="s">
        <v>86</v>
      </c>
      <c r="C50" s="239"/>
      <c r="D50" s="239"/>
      <c r="E50" s="239"/>
      <c r="F50" s="239"/>
      <c r="G50" s="239"/>
      <c r="H50" s="21" t="s">
        <v>139</v>
      </c>
    </row>
    <row r="51" spans="1:9" ht="16.5" customHeight="1" x14ac:dyDescent="0.4">
      <c r="A51" s="18" t="s">
        <v>88</v>
      </c>
      <c r="B51" s="239" t="s">
        <v>89</v>
      </c>
      <c r="C51" s="239"/>
      <c r="D51" s="239"/>
      <c r="E51" s="239"/>
      <c r="F51" s="239"/>
      <c r="G51" s="239"/>
      <c r="H51" s="27">
        <v>2023</v>
      </c>
    </row>
    <row r="52" spans="1:9" ht="16.8" x14ac:dyDescent="0.4">
      <c r="A52" s="18" t="s">
        <v>90</v>
      </c>
      <c r="B52" s="239" t="s">
        <v>91</v>
      </c>
      <c r="C52" s="239"/>
      <c r="D52" s="239"/>
      <c r="E52" s="239"/>
      <c r="F52" s="239"/>
      <c r="G52" s="239"/>
      <c r="H52" s="21" t="b">
        <v>0</v>
      </c>
    </row>
    <row r="53" spans="1:9" ht="16.8" x14ac:dyDescent="0.4">
      <c r="A53" s="18" t="s">
        <v>92</v>
      </c>
      <c r="B53" s="239" t="s">
        <v>33</v>
      </c>
      <c r="C53" s="239"/>
      <c r="D53" s="239"/>
      <c r="E53" s="239"/>
      <c r="F53" s="239"/>
      <c r="G53" s="239"/>
      <c r="H53" s="21" t="b">
        <v>1</v>
      </c>
    </row>
    <row r="54" spans="1:9" ht="16.8" x14ac:dyDescent="0.3">
      <c r="A54" s="20" t="s">
        <v>93</v>
      </c>
      <c r="B54" s="241" t="s">
        <v>94</v>
      </c>
      <c r="C54" s="242"/>
      <c r="D54" s="242"/>
      <c r="E54" s="242"/>
      <c r="F54" s="242"/>
      <c r="G54" s="243"/>
      <c r="H54" s="21" t="s">
        <v>112</v>
      </c>
    </row>
    <row r="55" spans="1:9" ht="16.8" x14ac:dyDescent="0.4">
      <c r="A55" s="18" t="s">
        <v>95</v>
      </c>
      <c r="B55" s="239" t="s">
        <v>37</v>
      </c>
      <c r="C55" s="239"/>
      <c r="D55" s="239"/>
      <c r="E55" s="239"/>
      <c r="F55" s="239"/>
      <c r="G55" s="239"/>
      <c r="H55" s="21">
        <v>80</v>
      </c>
    </row>
    <row r="56" spans="1:9" ht="16.8" x14ac:dyDescent="0.4">
      <c r="A56" s="18" t="s">
        <v>96</v>
      </c>
      <c r="B56" s="239" t="s">
        <v>39</v>
      </c>
      <c r="C56" s="239"/>
      <c r="D56" s="239"/>
      <c r="E56" s="239"/>
      <c r="F56" s="239"/>
      <c r="G56" s="239"/>
      <c r="H56" s="22">
        <v>1000</v>
      </c>
    </row>
    <row r="57" spans="1:9" ht="64.5" customHeight="1" x14ac:dyDescent="0.3">
      <c r="A57" s="20" t="s">
        <v>97</v>
      </c>
      <c r="B57" s="238" t="s">
        <v>98</v>
      </c>
      <c r="C57" s="238"/>
      <c r="D57" s="238"/>
      <c r="E57" s="238"/>
      <c r="F57" s="238"/>
      <c r="G57" s="238"/>
      <c r="H57" s="23">
        <v>0.7</v>
      </c>
    </row>
    <row r="58" spans="1:9" ht="32.25" customHeight="1" x14ac:dyDescent="0.3">
      <c r="A58" s="20" t="s">
        <v>99</v>
      </c>
      <c r="B58" s="238" t="s">
        <v>100</v>
      </c>
      <c r="C58" s="238"/>
      <c r="D58" s="238"/>
      <c r="E58" s="238"/>
      <c r="F58" s="238"/>
      <c r="G58" s="238"/>
      <c r="H58" s="22">
        <v>700</v>
      </c>
      <c r="I58" s="25">
        <f>H56*H57*(1+(80-H55)/H55)</f>
        <v>700</v>
      </c>
    </row>
    <row r="59" spans="1:9" ht="16.8" x14ac:dyDescent="0.4">
      <c r="A59" s="18" t="s">
        <v>101</v>
      </c>
      <c r="B59" s="239" t="s">
        <v>45</v>
      </c>
      <c r="C59" s="239"/>
      <c r="D59" s="239"/>
      <c r="E59" s="239"/>
      <c r="F59" s="239"/>
      <c r="G59" s="239"/>
      <c r="H59" s="21" t="s">
        <v>113</v>
      </c>
    </row>
    <row r="60" spans="1:9" ht="16.8" x14ac:dyDescent="0.4">
      <c r="A60" s="18" t="s">
        <v>102</v>
      </c>
      <c r="B60" s="239" t="s">
        <v>47</v>
      </c>
      <c r="C60" s="239"/>
      <c r="D60" s="239"/>
      <c r="E60" s="239"/>
      <c r="F60" s="239"/>
      <c r="G60" s="239"/>
      <c r="H60" s="22">
        <v>1200</v>
      </c>
    </row>
    <row r="61" spans="1:9" ht="16.8" x14ac:dyDescent="0.4">
      <c r="A61" s="18" t="s">
        <v>103</v>
      </c>
      <c r="B61" s="239" t="s">
        <v>49</v>
      </c>
      <c r="C61" s="239"/>
      <c r="D61" s="239"/>
      <c r="E61" s="239"/>
      <c r="F61" s="239"/>
      <c r="G61" s="239"/>
      <c r="H61" s="21" t="b">
        <v>1</v>
      </c>
      <c r="I61" t="str">
        <f>IF(H60&gt;H58, "TRUE", "FALSE")</f>
        <v>TRUE</v>
      </c>
    </row>
    <row r="62" spans="1:9" ht="51" customHeight="1" x14ac:dyDescent="0.3">
      <c r="A62" s="20" t="s">
        <v>104</v>
      </c>
      <c r="B62" s="237" t="s">
        <v>105</v>
      </c>
      <c r="C62" s="238"/>
      <c r="D62" s="238"/>
      <c r="E62" s="238"/>
      <c r="F62" s="238"/>
      <c r="G62" s="238"/>
      <c r="H62" s="22">
        <v>500</v>
      </c>
      <c r="I62">
        <f>IF(I61="TRUE", H60-H58, 0)</f>
        <v>500</v>
      </c>
    </row>
    <row r="63" spans="1:9" ht="48.75" customHeight="1" x14ac:dyDescent="0.3">
      <c r="A63" s="20" t="s">
        <v>106</v>
      </c>
      <c r="B63" s="237" t="s">
        <v>107</v>
      </c>
      <c r="C63" s="238"/>
      <c r="D63" s="238"/>
      <c r="E63" s="238"/>
      <c r="F63" s="238"/>
      <c r="G63" s="238"/>
      <c r="H63" s="22">
        <v>700</v>
      </c>
      <c r="I63">
        <f>IF(H61=TRUE, H58, H60)</f>
        <v>700</v>
      </c>
    </row>
    <row r="64" spans="1:9" ht="76.5" customHeight="1" x14ac:dyDescent="0.3">
      <c r="A64" s="20" t="s">
        <v>108</v>
      </c>
      <c r="B64" s="237" t="s">
        <v>109</v>
      </c>
      <c r="C64" s="238"/>
      <c r="D64" s="238"/>
      <c r="E64" s="238"/>
      <c r="F64" s="238"/>
      <c r="G64" s="238"/>
      <c r="H64" s="22">
        <v>0</v>
      </c>
      <c r="I64">
        <f>IF(H52=FALSE, 0, IF(AND(H52=TRUE,H61=TRUE)=TRUE, 0, IF(AND(H52=TRUE,H61=FALSE)=TRUE,H58-H60,"Error")))</f>
        <v>0</v>
      </c>
    </row>
  </sheetData>
  <mergeCells count="50">
    <mergeCell ref="B51:G51"/>
    <mergeCell ref="B13:G13"/>
    <mergeCell ref="A4:H4"/>
    <mergeCell ref="B11:G11"/>
    <mergeCell ref="B12:G12"/>
    <mergeCell ref="B25:G25"/>
    <mergeCell ref="B14:G14"/>
    <mergeCell ref="B15:G15"/>
    <mergeCell ref="B16:G16"/>
    <mergeCell ref="B17:G17"/>
    <mergeCell ref="B18:G18"/>
    <mergeCell ref="B19:G19"/>
    <mergeCell ref="B20:G20"/>
    <mergeCell ref="B21:G21"/>
    <mergeCell ref="B22:G22"/>
    <mergeCell ref="B50:G50"/>
    <mergeCell ref="B37:G37"/>
    <mergeCell ref="B38:G38"/>
    <mergeCell ref="B39:G39"/>
    <mergeCell ref="B49:G49"/>
    <mergeCell ref="B23:G23"/>
    <mergeCell ref="B24:G24"/>
    <mergeCell ref="B32:G32"/>
    <mergeCell ref="B33:G33"/>
    <mergeCell ref="B34:G34"/>
    <mergeCell ref="B35:G35"/>
    <mergeCell ref="B36:G36"/>
    <mergeCell ref="B52:G52"/>
    <mergeCell ref="B53:G53"/>
    <mergeCell ref="A3:H3"/>
    <mergeCell ref="B62:G62"/>
    <mergeCell ref="B63:G63"/>
    <mergeCell ref="B55:G55"/>
    <mergeCell ref="B41:G41"/>
    <mergeCell ref="B42:G42"/>
    <mergeCell ref="B43:G43"/>
    <mergeCell ref="B44:G44"/>
    <mergeCell ref="B45:G45"/>
    <mergeCell ref="B54:G54"/>
    <mergeCell ref="B40:G40"/>
    <mergeCell ref="B26:G26"/>
    <mergeCell ref="B30:G30"/>
    <mergeCell ref="B31:G31"/>
    <mergeCell ref="B64:G64"/>
    <mergeCell ref="B56:G56"/>
    <mergeCell ref="B57:G57"/>
    <mergeCell ref="B58:G58"/>
    <mergeCell ref="B59:G59"/>
    <mergeCell ref="B60:G60"/>
    <mergeCell ref="B61:G6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9CD1-E630-49C0-835C-471EFA83EA91}">
  <sheetPr>
    <tabColor theme="7" tint="0.79998168889431442"/>
  </sheetPr>
  <dimension ref="A1:I65"/>
  <sheetViews>
    <sheetView workbookViewId="0">
      <selection activeCell="B51" sqref="B51:G52"/>
    </sheetView>
  </sheetViews>
  <sheetFormatPr defaultRowHeight="14.4" x14ac:dyDescent="0.3"/>
  <cols>
    <col min="1" max="1" width="15.109375" customWidth="1"/>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9" ht="19.2" x14ac:dyDescent="0.45">
      <c r="A1" s="13" t="s">
        <v>135</v>
      </c>
    </row>
    <row r="3" spans="1:9" ht="19.2" x14ac:dyDescent="0.3">
      <c r="A3" s="236" t="s">
        <v>140</v>
      </c>
      <c r="B3" s="236"/>
      <c r="C3" s="236"/>
      <c r="D3" s="236"/>
      <c r="E3" s="236"/>
      <c r="F3" s="236"/>
      <c r="G3" s="236"/>
      <c r="H3" s="236"/>
    </row>
    <row r="4" spans="1:9" ht="34.5" customHeight="1" x14ac:dyDescent="0.3">
      <c r="A4" s="244" t="s">
        <v>115</v>
      </c>
      <c r="B4" s="244"/>
      <c r="C4" s="244"/>
      <c r="D4" s="244"/>
      <c r="E4" s="244"/>
      <c r="F4" s="244"/>
      <c r="G4" s="244"/>
      <c r="H4" s="244"/>
    </row>
    <row r="5" spans="1:9" ht="57.6" x14ac:dyDescent="0.3">
      <c r="A5" s="3" t="s">
        <v>66</v>
      </c>
      <c r="B5" s="4" t="s">
        <v>67</v>
      </c>
      <c r="C5" s="4" t="s">
        <v>68</v>
      </c>
      <c r="D5" s="4" t="s">
        <v>69</v>
      </c>
      <c r="E5" s="4" t="s">
        <v>125</v>
      </c>
      <c r="F5" s="4" t="s">
        <v>71</v>
      </c>
      <c r="G5" s="4" t="s">
        <v>72</v>
      </c>
      <c r="H5" s="5" t="s">
        <v>137</v>
      </c>
    </row>
    <row r="6" spans="1:9" ht="19.2" x14ac:dyDescent="0.3">
      <c r="A6" s="6" t="s">
        <v>10</v>
      </c>
      <c r="B6" s="31" t="s">
        <v>11</v>
      </c>
      <c r="C6" s="31" t="s">
        <v>12</v>
      </c>
      <c r="D6" s="31" t="s">
        <v>74</v>
      </c>
      <c r="E6" s="31" t="s">
        <v>74</v>
      </c>
      <c r="F6" s="31" t="s">
        <v>12</v>
      </c>
      <c r="G6" s="31" t="s">
        <v>75</v>
      </c>
      <c r="H6" s="12">
        <v>100</v>
      </c>
    </row>
    <row r="7" spans="1:9" ht="19.2" x14ac:dyDescent="0.3">
      <c r="A7" s="6" t="s">
        <v>13</v>
      </c>
      <c r="B7" s="31" t="s">
        <v>14</v>
      </c>
      <c r="C7" s="31" t="s">
        <v>15</v>
      </c>
      <c r="D7" s="31" t="s">
        <v>76</v>
      </c>
      <c r="E7" s="31" t="s">
        <v>77</v>
      </c>
      <c r="F7" s="31" t="s">
        <v>77</v>
      </c>
      <c r="G7" s="31" t="s">
        <v>78</v>
      </c>
      <c r="H7" s="7" t="s">
        <v>75</v>
      </c>
    </row>
    <row r="8" spans="1:9" ht="19.2" x14ac:dyDescent="0.3">
      <c r="A8" s="8" t="s">
        <v>16</v>
      </c>
      <c r="B8" s="9" t="s">
        <v>17</v>
      </c>
      <c r="C8" s="9" t="s">
        <v>18</v>
      </c>
      <c r="D8" s="9" t="s">
        <v>74</v>
      </c>
      <c r="E8" s="9" t="s">
        <v>74</v>
      </c>
      <c r="F8" s="9" t="s">
        <v>77</v>
      </c>
      <c r="G8" s="9" t="s">
        <v>79</v>
      </c>
      <c r="H8" s="10" t="s">
        <v>75</v>
      </c>
    </row>
    <row r="11" spans="1:9" ht="19.2" x14ac:dyDescent="0.45">
      <c r="A11" s="30" t="s">
        <v>80</v>
      </c>
      <c r="B11" s="28"/>
      <c r="C11" s="28"/>
      <c r="D11" s="28"/>
      <c r="E11" s="28"/>
      <c r="F11" s="28"/>
      <c r="G11" s="2"/>
      <c r="H11" s="2"/>
      <c r="I11" s="2" t="s">
        <v>81</v>
      </c>
    </row>
    <row r="12" spans="1:9" ht="16.8" x14ac:dyDescent="0.4">
      <c r="A12" s="18" t="s">
        <v>82</v>
      </c>
      <c r="B12" s="240" t="s">
        <v>83</v>
      </c>
      <c r="C12" s="240"/>
      <c r="D12" s="240"/>
      <c r="E12" s="240"/>
      <c r="F12" s="240"/>
      <c r="G12" s="240"/>
      <c r="H12" s="19" t="s">
        <v>84</v>
      </c>
    </row>
    <row r="13" spans="1:9" ht="16.5" customHeight="1" x14ac:dyDescent="0.4">
      <c r="A13" s="18" t="s">
        <v>85</v>
      </c>
      <c r="B13" s="239" t="s">
        <v>86</v>
      </c>
      <c r="C13" s="239"/>
      <c r="D13" s="239"/>
      <c r="E13" s="239"/>
      <c r="F13" s="239"/>
      <c r="G13" s="239"/>
      <c r="H13" s="21" t="s">
        <v>139</v>
      </c>
    </row>
    <row r="14" spans="1:9" ht="16.5" customHeight="1" x14ac:dyDescent="0.4">
      <c r="A14" s="18" t="s">
        <v>88</v>
      </c>
      <c r="B14" s="239" t="s">
        <v>89</v>
      </c>
      <c r="C14" s="239"/>
      <c r="D14" s="239"/>
      <c r="E14" s="239"/>
      <c r="F14" s="239"/>
      <c r="G14" s="239"/>
      <c r="H14" s="21">
        <v>2024</v>
      </c>
    </row>
    <row r="15" spans="1:9" ht="16.8" x14ac:dyDescent="0.4">
      <c r="A15" s="18" t="s">
        <v>90</v>
      </c>
      <c r="B15" s="239" t="s">
        <v>91</v>
      </c>
      <c r="C15" s="239"/>
      <c r="D15" s="239"/>
      <c r="E15" s="239"/>
      <c r="F15" s="239"/>
      <c r="G15" s="239"/>
      <c r="H15" s="21" t="b">
        <v>1</v>
      </c>
    </row>
    <row r="16" spans="1:9" ht="16.8" x14ac:dyDescent="0.4">
      <c r="A16" s="18" t="s">
        <v>92</v>
      </c>
      <c r="B16" s="239" t="s">
        <v>33</v>
      </c>
      <c r="C16" s="239"/>
      <c r="D16" s="239"/>
      <c r="E16" s="239"/>
      <c r="F16" s="239"/>
      <c r="G16" s="239"/>
      <c r="H16" s="21" t="b">
        <v>1</v>
      </c>
    </row>
    <row r="17" spans="1:9" ht="16.8" x14ac:dyDescent="0.3">
      <c r="A17" s="20" t="s">
        <v>93</v>
      </c>
      <c r="B17" s="241" t="s">
        <v>94</v>
      </c>
      <c r="C17" s="242"/>
      <c r="D17" s="242"/>
      <c r="E17" s="242"/>
      <c r="F17" s="242"/>
      <c r="G17" s="243"/>
      <c r="H17" s="21" t="s">
        <v>61</v>
      </c>
    </row>
    <row r="18" spans="1:9" ht="16.8" x14ac:dyDescent="0.4">
      <c r="A18" s="18" t="s">
        <v>95</v>
      </c>
      <c r="B18" s="239" t="s">
        <v>37</v>
      </c>
      <c r="C18" s="239"/>
      <c r="D18" s="239"/>
      <c r="E18" s="239"/>
      <c r="F18" s="239"/>
      <c r="G18" s="239"/>
      <c r="H18" s="21">
        <v>80</v>
      </c>
    </row>
    <row r="19" spans="1:9" ht="16.8" x14ac:dyDescent="0.4">
      <c r="A19" s="18" t="s">
        <v>96</v>
      </c>
      <c r="B19" s="239" t="s">
        <v>39</v>
      </c>
      <c r="C19" s="239"/>
      <c r="D19" s="239"/>
      <c r="E19" s="239"/>
      <c r="F19" s="239"/>
      <c r="G19" s="239"/>
      <c r="H19" s="22">
        <v>1000</v>
      </c>
    </row>
    <row r="20" spans="1:9" ht="65.25" customHeight="1" x14ac:dyDescent="0.3">
      <c r="A20" s="20" t="s">
        <v>97</v>
      </c>
      <c r="B20" s="238" t="s">
        <v>98</v>
      </c>
      <c r="C20" s="238"/>
      <c r="D20" s="238"/>
      <c r="E20" s="238"/>
      <c r="F20" s="238"/>
      <c r="G20" s="238"/>
      <c r="H20" s="23">
        <v>0.7</v>
      </c>
    </row>
    <row r="21" spans="1:9" ht="34.5" customHeight="1" x14ac:dyDescent="0.3">
      <c r="A21" s="20" t="s">
        <v>99</v>
      </c>
      <c r="B21" s="238" t="s">
        <v>100</v>
      </c>
      <c r="C21" s="238"/>
      <c r="D21" s="238"/>
      <c r="E21" s="238"/>
      <c r="F21" s="238"/>
      <c r="G21" s="238"/>
      <c r="H21" s="22">
        <v>700</v>
      </c>
      <c r="I21" s="25">
        <f>H19*H20*(1+(80-H18)/H18)</f>
        <v>700</v>
      </c>
    </row>
    <row r="22" spans="1:9" ht="16.8" x14ac:dyDescent="0.4">
      <c r="A22" s="18" t="s">
        <v>101</v>
      </c>
      <c r="B22" s="239" t="s">
        <v>45</v>
      </c>
      <c r="C22" s="239"/>
      <c r="D22" s="239"/>
      <c r="E22" s="239"/>
      <c r="F22" s="239"/>
      <c r="G22" s="239"/>
      <c r="H22" s="21" t="s">
        <v>62</v>
      </c>
    </row>
    <row r="23" spans="1:9" ht="16.8" x14ac:dyDescent="0.4">
      <c r="A23" s="18" t="s">
        <v>102</v>
      </c>
      <c r="B23" s="239" t="s">
        <v>47</v>
      </c>
      <c r="C23" s="239"/>
      <c r="D23" s="239"/>
      <c r="E23" s="239"/>
      <c r="F23" s="239"/>
      <c r="G23" s="239"/>
      <c r="H23" s="22">
        <v>600</v>
      </c>
    </row>
    <row r="24" spans="1:9" ht="16.8" x14ac:dyDescent="0.4">
      <c r="A24" s="18" t="s">
        <v>103</v>
      </c>
      <c r="B24" s="239" t="s">
        <v>49</v>
      </c>
      <c r="C24" s="239"/>
      <c r="D24" s="239"/>
      <c r="E24" s="239"/>
      <c r="F24" s="239"/>
      <c r="G24" s="239"/>
      <c r="H24" s="21" t="b">
        <v>0</v>
      </c>
      <c r="I24" t="b">
        <f>IF(H23&gt;H21, TRUE, FALSE)</f>
        <v>0</v>
      </c>
    </row>
    <row r="25" spans="1:9" ht="50.25" customHeight="1" x14ac:dyDescent="0.3">
      <c r="A25" s="20" t="s">
        <v>104</v>
      </c>
      <c r="B25" s="237" t="s">
        <v>105</v>
      </c>
      <c r="C25" s="238"/>
      <c r="D25" s="238"/>
      <c r="E25" s="238"/>
      <c r="F25" s="238"/>
      <c r="G25" s="238"/>
      <c r="H25" s="22">
        <v>0</v>
      </c>
      <c r="I25">
        <f>IF(I24=TRUE, H23-H21, 0)</f>
        <v>0</v>
      </c>
    </row>
    <row r="26" spans="1:9" ht="48" customHeight="1" x14ac:dyDescent="0.3">
      <c r="A26" s="20" t="s">
        <v>106</v>
      </c>
      <c r="B26" s="237" t="s">
        <v>107</v>
      </c>
      <c r="C26" s="238"/>
      <c r="D26" s="238"/>
      <c r="E26" s="238"/>
      <c r="F26" s="238"/>
      <c r="G26" s="238"/>
      <c r="H26" s="22">
        <v>600</v>
      </c>
      <c r="I26">
        <f>IF(H24=TRUE, H21, H23)</f>
        <v>600</v>
      </c>
    </row>
    <row r="27" spans="1:9" ht="65.25" customHeight="1" x14ac:dyDescent="0.3">
      <c r="A27" s="20" t="s">
        <v>108</v>
      </c>
      <c r="B27" s="237" t="s">
        <v>109</v>
      </c>
      <c r="C27" s="238"/>
      <c r="D27" s="238"/>
      <c r="E27" s="238"/>
      <c r="F27" s="238"/>
      <c r="G27" s="238"/>
      <c r="H27" s="22">
        <v>100</v>
      </c>
      <c r="I27">
        <f>IF(H15=FALSE, 0, IF(AND(H15=TRUE,H24=TRUE)=TRUE, 0, IF(AND(H15=TRUE,H24=FALSE)=TRUE,H21-H23,"Error")))</f>
        <v>100</v>
      </c>
    </row>
    <row r="30" spans="1:9" ht="19.2" x14ac:dyDescent="0.45">
      <c r="A30" s="30" t="s">
        <v>110</v>
      </c>
      <c r="B30" s="28"/>
      <c r="C30" s="28"/>
      <c r="D30" s="28"/>
      <c r="E30" s="28"/>
      <c r="F30" s="28"/>
      <c r="G30" s="2"/>
      <c r="H30" s="2"/>
    </row>
    <row r="31" spans="1:9" ht="16.8" x14ac:dyDescent="0.4">
      <c r="A31" s="18" t="s">
        <v>82</v>
      </c>
      <c r="B31" s="240" t="s">
        <v>83</v>
      </c>
      <c r="C31" s="240"/>
      <c r="D31" s="240"/>
      <c r="E31" s="240"/>
      <c r="F31" s="240"/>
      <c r="G31" s="240"/>
      <c r="H31" s="19" t="s">
        <v>84</v>
      </c>
    </row>
    <row r="32" spans="1:9" ht="16.5" customHeight="1" x14ac:dyDescent="0.4">
      <c r="A32" s="18" t="s">
        <v>85</v>
      </c>
      <c r="B32" s="239" t="s">
        <v>86</v>
      </c>
      <c r="C32" s="239"/>
      <c r="D32" s="239"/>
      <c r="E32" s="239"/>
      <c r="F32" s="239"/>
      <c r="G32" s="239"/>
      <c r="H32" s="21" t="s">
        <v>139</v>
      </c>
    </row>
    <row r="33" spans="1:9" ht="16.5" customHeight="1" x14ac:dyDescent="0.4">
      <c r="A33" s="18" t="s">
        <v>88</v>
      </c>
      <c r="B33" s="239" t="s">
        <v>89</v>
      </c>
      <c r="C33" s="239"/>
      <c r="D33" s="239"/>
      <c r="E33" s="239"/>
      <c r="F33" s="239"/>
      <c r="G33" s="239"/>
      <c r="H33" s="21">
        <v>2024</v>
      </c>
    </row>
    <row r="34" spans="1:9" ht="16.8" x14ac:dyDescent="0.4">
      <c r="A34" s="18" t="s">
        <v>90</v>
      </c>
      <c r="B34" s="239" t="s">
        <v>91</v>
      </c>
      <c r="C34" s="239"/>
      <c r="D34" s="239"/>
      <c r="E34" s="239"/>
      <c r="F34" s="239"/>
      <c r="G34" s="239"/>
      <c r="H34" s="21" t="b">
        <v>1</v>
      </c>
    </row>
    <row r="35" spans="1:9" ht="16.8" x14ac:dyDescent="0.4">
      <c r="A35" s="18" t="s">
        <v>92</v>
      </c>
      <c r="B35" s="239" t="s">
        <v>33</v>
      </c>
      <c r="C35" s="239"/>
      <c r="D35" s="239"/>
      <c r="E35" s="239"/>
      <c r="F35" s="239"/>
      <c r="G35" s="239"/>
      <c r="H35" s="21" t="b">
        <v>1</v>
      </c>
    </row>
    <row r="36" spans="1:9" ht="16.8" x14ac:dyDescent="0.3">
      <c r="A36" s="20" t="s">
        <v>93</v>
      </c>
      <c r="B36" s="241" t="s">
        <v>94</v>
      </c>
      <c r="C36" s="242"/>
      <c r="D36" s="242"/>
      <c r="E36" s="242"/>
      <c r="F36" s="242"/>
      <c r="G36" s="243"/>
      <c r="H36" s="21" t="s">
        <v>61</v>
      </c>
    </row>
    <row r="37" spans="1:9" ht="16.8" x14ac:dyDescent="0.4">
      <c r="A37" s="18" t="s">
        <v>95</v>
      </c>
      <c r="B37" s="239" t="s">
        <v>37</v>
      </c>
      <c r="C37" s="239"/>
      <c r="D37" s="239"/>
      <c r="E37" s="239"/>
      <c r="F37" s="239"/>
      <c r="G37" s="239"/>
      <c r="H37" s="21">
        <v>80</v>
      </c>
    </row>
    <row r="38" spans="1:9" ht="16.8" x14ac:dyDescent="0.4">
      <c r="A38" s="18" t="s">
        <v>96</v>
      </c>
      <c r="B38" s="239" t="s">
        <v>39</v>
      </c>
      <c r="C38" s="239"/>
      <c r="D38" s="239"/>
      <c r="E38" s="239"/>
      <c r="F38" s="239"/>
      <c r="G38" s="239"/>
      <c r="H38" s="22">
        <v>1000</v>
      </c>
    </row>
    <row r="39" spans="1:9" ht="65.25" customHeight="1" x14ac:dyDescent="0.3">
      <c r="A39" s="20" t="s">
        <v>97</v>
      </c>
      <c r="B39" s="238" t="s">
        <v>98</v>
      </c>
      <c r="C39" s="238"/>
      <c r="D39" s="238"/>
      <c r="E39" s="238"/>
      <c r="F39" s="238"/>
      <c r="G39" s="238"/>
      <c r="H39" s="23">
        <v>0.7</v>
      </c>
    </row>
    <row r="40" spans="1:9" ht="34.5" customHeight="1" x14ac:dyDescent="0.3">
      <c r="A40" s="20" t="s">
        <v>99</v>
      </c>
      <c r="B40" s="238" t="s">
        <v>100</v>
      </c>
      <c r="C40" s="238"/>
      <c r="D40" s="238"/>
      <c r="E40" s="238"/>
      <c r="F40" s="238"/>
      <c r="G40" s="238"/>
      <c r="H40" s="22">
        <v>700</v>
      </c>
      <c r="I40" s="25">
        <f>H38*H39*(1+(80-H37)/H37)</f>
        <v>700</v>
      </c>
    </row>
    <row r="41" spans="1:9" ht="16.8" x14ac:dyDescent="0.4">
      <c r="A41" s="18" t="s">
        <v>101</v>
      </c>
      <c r="B41" s="239" t="s">
        <v>45</v>
      </c>
      <c r="C41" s="239"/>
      <c r="D41" s="239"/>
      <c r="E41" s="239"/>
      <c r="F41" s="239"/>
      <c r="G41" s="239"/>
      <c r="H41" s="21" t="s">
        <v>61</v>
      </c>
    </row>
    <row r="42" spans="1:9" ht="16.8" x14ac:dyDescent="0.4">
      <c r="A42" s="18" t="s">
        <v>102</v>
      </c>
      <c r="B42" s="239" t="s">
        <v>47</v>
      </c>
      <c r="C42" s="239"/>
      <c r="D42" s="239"/>
      <c r="E42" s="239"/>
      <c r="F42" s="239"/>
      <c r="G42" s="239"/>
      <c r="H42" s="22">
        <v>1000</v>
      </c>
    </row>
    <row r="43" spans="1:9" ht="16.8" x14ac:dyDescent="0.4">
      <c r="A43" s="18" t="s">
        <v>103</v>
      </c>
      <c r="B43" s="239" t="s">
        <v>49</v>
      </c>
      <c r="C43" s="239"/>
      <c r="D43" s="239"/>
      <c r="E43" s="239"/>
      <c r="F43" s="239"/>
      <c r="G43" s="239"/>
      <c r="H43" s="21" t="b">
        <v>1</v>
      </c>
      <c r="I43" t="str">
        <f>IF(H42&gt;H40, "TRUE", "FALSE")</f>
        <v>TRUE</v>
      </c>
    </row>
    <row r="44" spans="1:9" ht="50.25" customHeight="1" x14ac:dyDescent="0.3">
      <c r="A44" s="20" t="s">
        <v>104</v>
      </c>
      <c r="B44" s="237" t="s">
        <v>105</v>
      </c>
      <c r="C44" s="238"/>
      <c r="D44" s="238"/>
      <c r="E44" s="238"/>
      <c r="F44" s="238"/>
      <c r="G44" s="238"/>
      <c r="H44" s="22">
        <v>300</v>
      </c>
      <c r="I44">
        <f>IF(I43="TRUE", H42-H40, 0)</f>
        <v>300</v>
      </c>
    </row>
    <row r="45" spans="1:9" ht="48" customHeight="1" x14ac:dyDescent="0.3">
      <c r="A45" s="20" t="s">
        <v>106</v>
      </c>
      <c r="B45" s="237" t="s">
        <v>107</v>
      </c>
      <c r="C45" s="238"/>
      <c r="D45" s="238"/>
      <c r="E45" s="238"/>
      <c r="F45" s="238"/>
      <c r="G45" s="238"/>
      <c r="H45" s="22">
        <v>700</v>
      </c>
      <c r="I45">
        <f>IF(H43=TRUE, H40, H42)</f>
        <v>700</v>
      </c>
    </row>
    <row r="46" spans="1:9" ht="65.25" customHeight="1" x14ac:dyDescent="0.3">
      <c r="A46" s="20" t="s">
        <v>108</v>
      </c>
      <c r="B46" s="237" t="s">
        <v>109</v>
      </c>
      <c r="C46" s="238"/>
      <c r="D46" s="238"/>
      <c r="E46" s="238"/>
      <c r="F46" s="238"/>
      <c r="G46" s="238"/>
      <c r="H46" s="22">
        <v>0</v>
      </c>
      <c r="I46">
        <f>IF(H34=FALSE, 0, IF(AND(H34=TRUE,H43=TRUE)=TRUE, 0, IF(AND(H34=TRUE,H43=FALSE)=TRUE,H40-H42,"Error")))</f>
        <v>0</v>
      </c>
    </row>
    <row r="49" spans="1:9" ht="19.2" x14ac:dyDescent="0.45">
      <c r="A49" s="30" t="s">
        <v>111</v>
      </c>
      <c r="B49" s="28"/>
      <c r="C49" s="28"/>
      <c r="D49" s="28"/>
      <c r="E49" s="28"/>
      <c r="F49" s="28"/>
      <c r="G49" s="2"/>
      <c r="H49" s="2"/>
    </row>
    <row r="50" spans="1:9" ht="16.8" x14ac:dyDescent="0.4">
      <c r="A50" s="18" t="s">
        <v>82</v>
      </c>
      <c r="B50" s="240" t="s">
        <v>83</v>
      </c>
      <c r="C50" s="240"/>
      <c r="D50" s="240"/>
      <c r="E50" s="240"/>
      <c r="F50" s="240"/>
      <c r="G50" s="240"/>
      <c r="H50" s="19" t="s">
        <v>84</v>
      </c>
    </row>
    <row r="51" spans="1:9" ht="16.5" customHeight="1" x14ac:dyDescent="0.4">
      <c r="A51" s="18" t="s">
        <v>85</v>
      </c>
      <c r="B51" s="239" t="s">
        <v>86</v>
      </c>
      <c r="C51" s="239"/>
      <c r="D51" s="239"/>
      <c r="E51" s="239"/>
      <c r="F51" s="239"/>
      <c r="G51" s="239"/>
      <c r="H51" s="21" t="s">
        <v>139</v>
      </c>
    </row>
    <row r="52" spans="1:9" ht="16.5" customHeight="1" x14ac:dyDescent="0.4">
      <c r="A52" s="18" t="s">
        <v>88</v>
      </c>
      <c r="B52" s="239" t="s">
        <v>89</v>
      </c>
      <c r="C52" s="239"/>
      <c r="D52" s="239"/>
      <c r="E52" s="239"/>
      <c r="F52" s="239"/>
      <c r="G52" s="239"/>
      <c r="H52" s="21">
        <v>2024</v>
      </c>
    </row>
    <row r="53" spans="1:9" ht="16.8" x14ac:dyDescent="0.4">
      <c r="A53" s="18" t="s">
        <v>90</v>
      </c>
      <c r="B53" s="239" t="s">
        <v>91</v>
      </c>
      <c r="C53" s="239"/>
      <c r="D53" s="239"/>
      <c r="E53" s="239"/>
      <c r="F53" s="239"/>
      <c r="G53" s="239"/>
      <c r="H53" s="21" t="b">
        <v>0</v>
      </c>
    </row>
    <row r="54" spans="1:9" ht="16.8" x14ac:dyDescent="0.4">
      <c r="A54" s="18" t="s">
        <v>92</v>
      </c>
      <c r="B54" s="239" t="s">
        <v>33</v>
      </c>
      <c r="C54" s="239"/>
      <c r="D54" s="239"/>
      <c r="E54" s="239"/>
      <c r="F54" s="239"/>
      <c r="G54" s="239"/>
      <c r="H54" s="21" t="b">
        <v>1</v>
      </c>
    </row>
    <row r="55" spans="1:9" ht="16.8" x14ac:dyDescent="0.3">
      <c r="A55" s="20" t="s">
        <v>93</v>
      </c>
      <c r="B55" s="241" t="s">
        <v>94</v>
      </c>
      <c r="C55" s="242"/>
      <c r="D55" s="242"/>
      <c r="E55" s="242"/>
      <c r="F55" s="242"/>
      <c r="G55" s="243"/>
      <c r="H55" s="21" t="s">
        <v>112</v>
      </c>
    </row>
    <row r="56" spans="1:9" ht="16.8" x14ac:dyDescent="0.4">
      <c r="A56" s="18" t="s">
        <v>95</v>
      </c>
      <c r="B56" s="239" t="s">
        <v>37</v>
      </c>
      <c r="C56" s="239"/>
      <c r="D56" s="239"/>
      <c r="E56" s="239"/>
      <c r="F56" s="239"/>
      <c r="G56" s="239"/>
      <c r="H56" s="21">
        <v>80</v>
      </c>
    </row>
    <row r="57" spans="1:9" ht="16.8" x14ac:dyDescent="0.4">
      <c r="A57" s="18" t="s">
        <v>96</v>
      </c>
      <c r="B57" s="239" t="s">
        <v>39</v>
      </c>
      <c r="C57" s="239"/>
      <c r="D57" s="239"/>
      <c r="E57" s="239"/>
      <c r="F57" s="239"/>
      <c r="G57" s="239"/>
      <c r="H57" s="22">
        <v>1000</v>
      </c>
    </row>
    <row r="58" spans="1:9" ht="66" customHeight="1" x14ac:dyDescent="0.3">
      <c r="A58" s="20" t="s">
        <v>97</v>
      </c>
      <c r="B58" s="238" t="s">
        <v>98</v>
      </c>
      <c r="C58" s="238"/>
      <c r="D58" s="238"/>
      <c r="E58" s="238"/>
      <c r="F58" s="238"/>
      <c r="G58" s="238"/>
      <c r="H58" s="23">
        <v>0.7</v>
      </c>
    </row>
    <row r="59" spans="1:9" ht="35.25" customHeight="1" x14ac:dyDescent="0.3">
      <c r="A59" s="20" t="s">
        <v>99</v>
      </c>
      <c r="B59" s="238" t="s">
        <v>100</v>
      </c>
      <c r="C59" s="238"/>
      <c r="D59" s="238"/>
      <c r="E59" s="238"/>
      <c r="F59" s="238"/>
      <c r="G59" s="238"/>
      <c r="H59" s="22">
        <v>700</v>
      </c>
      <c r="I59" s="25">
        <f>H57*H58*(1+(80-H56)/H56)</f>
        <v>700</v>
      </c>
    </row>
    <row r="60" spans="1:9" ht="16.8" x14ac:dyDescent="0.4">
      <c r="A60" s="18" t="s">
        <v>101</v>
      </c>
      <c r="B60" s="239" t="s">
        <v>45</v>
      </c>
      <c r="C60" s="239"/>
      <c r="D60" s="239"/>
      <c r="E60" s="239"/>
      <c r="F60" s="239"/>
      <c r="G60" s="239"/>
      <c r="H60" s="21" t="s">
        <v>113</v>
      </c>
    </row>
    <row r="61" spans="1:9" ht="16.8" x14ac:dyDescent="0.4">
      <c r="A61" s="18" t="s">
        <v>102</v>
      </c>
      <c r="B61" s="239" t="s">
        <v>47</v>
      </c>
      <c r="C61" s="239"/>
      <c r="D61" s="239"/>
      <c r="E61" s="239"/>
      <c r="F61" s="239"/>
      <c r="G61" s="239"/>
      <c r="H61" s="22">
        <v>1200</v>
      </c>
    </row>
    <row r="62" spans="1:9" ht="16.8" x14ac:dyDescent="0.4">
      <c r="A62" s="18" t="s">
        <v>103</v>
      </c>
      <c r="B62" s="239" t="s">
        <v>49</v>
      </c>
      <c r="C62" s="239"/>
      <c r="D62" s="239"/>
      <c r="E62" s="239"/>
      <c r="F62" s="239"/>
      <c r="G62" s="239"/>
      <c r="H62" s="21" t="b">
        <v>1</v>
      </c>
      <c r="I62" t="str">
        <f>IF(H61&gt;H59, "TRUE", "FALSE")</f>
        <v>TRUE</v>
      </c>
    </row>
    <row r="63" spans="1:9" ht="50.25" customHeight="1" x14ac:dyDescent="0.3">
      <c r="A63" s="20" t="s">
        <v>104</v>
      </c>
      <c r="B63" s="237" t="s">
        <v>105</v>
      </c>
      <c r="C63" s="238"/>
      <c r="D63" s="238"/>
      <c r="E63" s="238"/>
      <c r="F63" s="238"/>
      <c r="G63" s="238"/>
      <c r="H63" s="22">
        <v>500</v>
      </c>
      <c r="I63">
        <f>IF(I62="TRUE", H61-H59, 0)</f>
        <v>500</v>
      </c>
    </row>
    <row r="64" spans="1:9" ht="48.75" customHeight="1" x14ac:dyDescent="0.3">
      <c r="A64" s="20" t="s">
        <v>106</v>
      </c>
      <c r="B64" s="237" t="s">
        <v>107</v>
      </c>
      <c r="C64" s="238"/>
      <c r="D64" s="238"/>
      <c r="E64" s="238"/>
      <c r="F64" s="238"/>
      <c r="G64" s="238"/>
      <c r="H64" s="22">
        <v>700</v>
      </c>
      <c r="I64">
        <f>IF(H62=TRUE, H59, H61)</f>
        <v>700</v>
      </c>
    </row>
    <row r="65" spans="1:9" ht="66.75" customHeight="1" x14ac:dyDescent="0.3">
      <c r="A65" s="20" t="s">
        <v>108</v>
      </c>
      <c r="B65" s="237" t="s">
        <v>109</v>
      </c>
      <c r="C65" s="238"/>
      <c r="D65" s="238"/>
      <c r="E65" s="238"/>
      <c r="F65" s="238"/>
      <c r="G65" s="238"/>
      <c r="H65" s="22">
        <v>0</v>
      </c>
      <c r="I65">
        <f>IF(H53=FALSE, 0, IF(AND(H53=TRUE,H62=TRUE)=TRUE, 0, IF(AND(H53=TRUE,H62=FALSE)=TRUE,H59-H61,"Error")))</f>
        <v>0</v>
      </c>
    </row>
  </sheetData>
  <mergeCells count="50">
    <mergeCell ref="B16:G16"/>
    <mergeCell ref="A4:H4"/>
    <mergeCell ref="B12:G12"/>
    <mergeCell ref="B13:G13"/>
    <mergeCell ref="B14:G14"/>
    <mergeCell ref="B15:G15"/>
    <mergeCell ref="B42:G42"/>
    <mergeCell ref="B31:G31"/>
    <mergeCell ref="B17:G17"/>
    <mergeCell ref="B18:G18"/>
    <mergeCell ref="B19:G19"/>
    <mergeCell ref="B20:G20"/>
    <mergeCell ref="B21:G21"/>
    <mergeCell ref="B22:G22"/>
    <mergeCell ref="B23:G23"/>
    <mergeCell ref="B24:G24"/>
    <mergeCell ref="B25:G25"/>
    <mergeCell ref="B26:G26"/>
    <mergeCell ref="B27:G27"/>
    <mergeCell ref="B37:G37"/>
    <mergeCell ref="B38:G38"/>
    <mergeCell ref="B39:G39"/>
    <mergeCell ref="B40:G40"/>
    <mergeCell ref="B41:G41"/>
    <mergeCell ref="B32:G32"/>
    <mergeCell ref="B33:G33"/>
    <mergeCell ref="B34:G34"/>
    <mergeCell ref="B35:G35"/>
    <mergeCell ref="B36:G36"/>
    <mergeCell ref="B54:G54"/>
    <mergeCell ref="B55:G55"/>
    <mergeCell ref="B56:G56"/>
    <mergeCell ref="B57:G57"/>
    <mergeCell ref="B43:G43"/>
    <mergeCell ref="A3:H3"/>
    <mergeCell ref="B65:G65"/>
    <mergeCell ref="B59:G59"/>
    <mergeCell ref="B60:G60"/>
    <mergeCell ref="B61:G61"/>
    <mergeCell ref="B62:G62"/>
    <mergeCell ref="B63:G63"/>
    <mergeCell ref="B64:G64"/>
    <mergeCell ref="B58:G58"/>
    <mergeCell ref="B44:G44"/>
    <mergeCell ref="B45:G45"/>
    <mergeCell ref="B46:G46"/>
    <mergeCell ref="B50:G50"/>
    <mergeCell ref="B51:G51"/>
    <mergeCell ref="B52:G52"/>
    <mergeCell ref="B53:G5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B50D7-ECF9-4A19-B565-2D468BC2B6DD}">
  <sheetPr>
    <tabColor theme="7" tint="0.79998168889431442"/>
  </sheetPr>
  <dimension ref="A1:I65"/>
  <sheetViews>
    <sheetView workbookViewId="0">
      <selection activeCell="B51" sqref="B51:G52"/>
    </sheetView>
  </sheetViews>
  <sheetFormatPr defaultRowHeight="14.4" x14ac:dyDescent="0.3"/>
  <cols>
    <col min="1" max="1" width="15.109375" customWidth="1"/>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9" ht="19.2" x14ac:dyDescent="0.45">
      <c r="A1" s="13" t="s">
        <v>135</v>
      </c>
    </row>
    <row r="2" spans="1:9" ht="19.2" x14ac:dyDescent="0.45">
      <c r="A2" s="13"/>
    </row>
    <row r="3" spans="1:9" ht="19.2" x14ac:dyDescent="0.3">
      <c r="A3" s="236" t="s">
        <v>141</v>
      </c>
      <c r="B3" s="236"/>
      <c r="C3" s="236"/>
      <c r="D3" s="236"/>
      <c r="E3" s="236"/>
      <c r="F3" s="236"/>
      <c r="G3" s="236"/>
      <c r="H3" s="236"/>
    </row>
    <row r="4" spans="1:9" ht="33" customHeight="1" x14ac:dyDescent="0.3">
      <c r="A4" s="244" t="s">
        <v>115</v>
      </c>
      <c r="B4" s="244"/>
      <c r="C4" s="244"/>
      <c r="D4" s="244"/>
      <c r="E4" s="244"/>
      <c r="F4" s="244"/>
      <c r="G4" s="244"/>
      <c r="H4" s="244"/>
    </row>
    <row r="5" spans="1:9" ht="57.6" x14ac:dyDescent="0.3">
      <c r="A5" s="3" t="s">
        <v>66</v>
      </c>
      <c r="B5" s="4" t="s">
        <v>67</v>
      </c>
      <c r="C5" s="4" t="s">
        <v>68</v>
      </c>
      <c r="D5" s="4" t="s">
        <v>69</v>
      </c>
      <c r="E5" s="4" t="s">
        <v>125</v>
      </c>
      <c r="F5" s="4" t="s">
        <v>71</v>
      </c>
      <c r="G5" s="4" t="s">
        <v>72</v>
      </c>
      <c r="H5" s="5" t="s">
        <v>137</v>
      </c>
    </row>
    <row r="6" spans="1:9" ht="19.2" x14ac:dyDescent="0.3">
      <c r="A6" s="6" t="s">
        <v>10</v>
      </c>
      <c r="B6" s="31" t="s">
        <v>11</v>
      </c>
      <c r="C6" s="31" t="s">
        <v>12</v>
      </c>
      <c r="D6" s="31" t="s">
        <v>74</v>
      </c>
      <c r="E6" s="31" t="s">
        <v>74</v>
      </c>
      <c r="F6" s="31" t="s">
        <v>12</v>
      </c>
      <c r="G6" s="31" t="s">
        <v>75</v>
      </c>
      <c r="H6" s="12">
        <v>100</v>
      </c>
    </row>
    <row r="7" spans="1:9" ht="19.2" x14ac:dyDescent="0.3">
      <c r="A7" s="6" t="s">
        <v>13</v>
      </c>
      <c r="B7" s="31" t="s">
        <v>14</v>
      </c>
      <c r="C7" s="31" t="s">
        <v>15</v>
      </c>
      <c r="D7" s="31" t="s">
        <v>76</v>
      </c>
      <c r="E7" s="31" t="s">
        <v>77</v>
      </c>
      <c r="F7" s="31" t="s">
        <v>77</v>
      </c>
      <c r="G7" s="31" t="s">
        <v>78</v>
      </c>
      <c r="H7" s="7" t="s">
        <v>75</v>
      </c>
    </row>
    <row r="8" spans="1:9" ht="19.2" x14ac:dyDescent="0.3">
      <c r="A8" s="8" t="s">
        <v>16</v>
      </c>
      <c r="B8" s="9" t="s">
        <v>17</v>
      </c>
      <c r="C8" s="9" t="s">
        <v>18</v>
      </c>
      <c r="D8" s="9" t="s">
        <v>74</v>
      </c>
      <c r="E8" s="9" t="s">
        <v>74</v>
      </c>
      <c r="F8" s="9" t="s">
        <v>77</v>
      </c>
      <c r="G8" s="9" t="s">
        <v>79</v>
      </c>
      <c r="H8" s="10" t="s">
        <v>75</v>
      </c>
    </row>
    <row r="11" spans="1:9" ht="19.2" x14ac:dyDescent="0.45">
      <c r="A11" s="30" t="s">
        <v>80</v>
      </c>
      <c r="B11" s="28"/>
      <c r="C11" s="28"/>
      <c r="D11" s="28"/>
      <c r="E11" s="28"/>
      <c r="F11" s="28"/>
      <c r="G11" s="2"/>
      <c r="H11" s="2"/>
      <c r="I11" s="2" t="s">
        <v>81</v>
      </c>
    </row>
    <row r="12" spans="1:9" ht="16.8" x14ac:dyDescent="0.4">
      <c r="A12" s="18" t="s">
        <v>82</v>
      </c>
      <c r="B12" s="240" t="s">
        <v>83</v>
      </c>
      <c r="C12" s="240"/>
      <c r="D12" s="240"/>
      <c r="E12" s="240"/>
      <c r="F12" s="240"/>
      <c r="G12" s="240"/>
      <c r="H12" s="19" t="s">
        <v>84</v>
      </c>
    </row>
    <row r="13" spans="1:9" ht="16.5" customHeight="1" x14ac:dyDescent="0.4">
      <c r="A13" s="18" t="s">
        <v>85</v>
      </c>
      <c r="B13" s="239" t="s">
        <v>86</v>
      </c>
      <c r="C13" s="239"/>
      <c r="D13" s="239"/>
      <c r="E13" s="239"/>
      <c r="F13" s="239"/>
      <c r="G13" s="239"/>
      <c r="H13" s="21" t="s">
        <v>139</v>
      </c>
    </row>
    <row r="14" spans="1:9" ht="16.5" customHeight="1" x14ac:dyDescent="0.4">
      <c r="A14" s="18" t="s">
        <v>88</v>
      </c>
      <c r="B14" s="239" t="s">
        <v>89</v>
      </c>
      <c r="C14" s="239"/>
      <c r="D14" s="239"/>
      <c r="E14" s="239"/>
      <c r="F14" s="239"/>
      <c r="G14" s="239"/>
      <c r="H14" s="21">
        <v>2024</v>
      </c>
    </row>
    <row r="15" spans="1:9" ht="16.8" x14ac:dyDescent="0.4">
      <c r="A15" s="18" t="s">
        <v>90</v>
      </c>
      <c r="B15" s="239" t="s">
        <v>91</v>
      </c>
      <c r="C15" s="239"/>
      <c r="D15" s="239"/>
      <c r="E15" s="239"/>
      <c r="F15" s="239"/>
      <c r="G15" s="239"/>
      <c r="H15" s="21" t="b">
        <v>1</v>
      </c>
    </row>
    <row r="16" spans="1:9" ht="16.8" x14ac:dyDescent="0.4">
      <c r="A16" s="18" t="s">
        <v>92</v>
      </c>
      <c r="B16" s="239" t="s">
        <v>33</v>
      </c>
      <c r="C16" s="239"/>
      <c r="D16" s="239"/>
      <c r="E16" s="239"/>
      <c r="F16" s="239"/>
      <c r="G16" s="239"/>
      <c r="H16" s="21" t="b">
        <v>1</v>
      </c>
    </row>
    <row r="17" spans="1:9" ht="16.8" x14ac:dyDescent="0.3">
      <c r="A17" s="20" t="s">
        <v>93</v>
      </c>
      <c r="B17" s="241" t="s">
        <v>94</v>
      </c>
      <c r="C17" s="242"/>
      <c r="D17" s="242"/>
      <c r="E17" s="242"/>
      <c r="F17" s="242"/>
      <c r="G17" s="243"/>
      <c r="H17" s="21" t="s">
        <v>61</v>
      </c>
    </row>
    <row r="18" spans="1:9" ht="16.8" x14ac:dyDescent="0.4">
      <c r="A18" s="18" t="s">
        <v>95</v>
      </c>
      <c r="B18" s="239" t="s">
        <v>37</v>
      </c>
      <c r="C18" s="239"/>
      <c r="D18" s="239"/>
      <c r="E18" s="239"/>
      <c r="F18" s="239"/>
      <c r="G18" s="239"/>
      <c r="H18" s="21">
        <v>80</v>
      </c>
    </row>
    <row r="19" spans="1:9" ht="16.8" x14ac:dyDescent="0.4">
      <c r="A19" s="18" t="s">
        <v>96</v>
      </c>
      <c r="B19" s="239" t="s">
        <v>39</v>
      </c>
      <c r="C19" s="239"/>
      <c r="D19" s="239"/>
      <c r="E19" s="239"/>
      <c r="F19" s="239"/>
      <c r="G19" s="239"/>
      <c r="H19" s="22">
        <v>1000</v>
      </c>
    </row>
    <row r="20" spans="1:9" ht="66" customHeight="1" x14ac:dyDescent="0.3">
      <c r="A20" s="20" t="s">
        <v>97</v>
      </c>
      <c r="B20" s="238" t="s">
        <v>98</v>
      </c>
      <c r="C20" s="238"/>
      <c r="D20" s="238"/>
      <c r="E20" s="238"/>
      <c r="F20" s="238"/>
      <c r="G20" s="238"/>
      <c r="H20" s="23">
        <v>0.7</v>
      </c>
    </row>
    <row r="21" spans="1:9" ht="35.25" customHeight="1" x14ac:dyDescent="0.3">
      <c r="A21" s="20" t="s">
        <v>99</v>
      </c>
      <c r="B21" s="238" t="s">
        <v>100</v>
      </c>
      <c r="C21" s="238"/>
      <c r="D21" s="238"/>
      <c r="E21" s="238"/>
      <c r="F21" s="238"/>
      <c r="G21" s="238"/>
      <c r="H21" s="22">
        <v>700</v>
      </c>
      <c r="I21" s="25">
        <f>H19*H20*(1+(80-H18)/H18)</f>
        <v>700</v>
      </c>
    </row>
    <row r="22" spans="1:9" ht="16.8" x14ac:dyDescent="0.4">
      <c r="A22" s="18" t="s">
        <v>101</v>
      </c>
      <c r="B22" s="239" t="s">
        <v>45</v>
      </c>
      <c r="C22" s="239"/>
      <c r="D22" s="239"/>
      <c r="E22" s="239"/>
      <c r="F22" s="239"/>
      <c r="G22" s="239"/>
      <c r="H22" s="21" t="s">
        <v>62</v>
      </c>
    </row>
    <row r="23" spans="1:9" ht="16.8" x14ac:dyDescent="0.4">
      <c r="A23" s="18" t="s">
        <v>102</v>
      </c>
      <c r="B23" s="239" t="s">
        <v>47</v>
      </c>
      <c r="C23" s="239"/>
      <c r="D23" s="239"/>
      <c r="E23" s="239"/>
      <c r="F23" s="239"/>
      <c r="G23" s="239"/>
      <c r="H23" s="22">
        <v>600</v>
      </c>
    </row>
    <row r="24" spans="1:9" ht="16.8" x14ac:dyDescent="0.4">
      <c r="A24" s="18" t="s">
        <v>103</v>
      </c>
      <c r="B24" s="239" t="s">
        <v>49</v>
      </c>
      <c r="C24" s="239"/>
      <c r="D24" s="239"/>
      <c r="E24" s="239"/>
      <c r="F24" s="239"/>
      <c r="G24" s="239"/>
      <c r="H24" s="21" t="b">
        <v>0</v>
      </c>
      <c r="I24" t="b">
        <f>IF(H23&gt;H21, TRUE, FALSE)</f>
        <v>0</v>
      </c>
    </row>
    <row r="25" spans="1:9" ht="48.75" customHeight="1" x14ac:dyDescent="0.3">
      <c r="A25" s="20" t="s">
        <v>104</v>
      </c>
      <c r="B25" s="237" t="s">
        <v>105</v>
      </c>
      <c r="C25" s="238"/>
      <c r="D25" s="238"/>
      <c r="E25" s="238"/>
      <c r="F25" s="238"/>
      <c r="G25" s="238"/>
      <c r="H25" s="22">
        <v>0</v>
      </c>
      <c r="I25">
        <f>IF(I24=TRUE, H23-H21, 0)</f>
        <v>0</v>
      </c>
    </row>
    <row r="26" spans="1:9" ht="48.75" customHeight="1" x14ac:dyDescent="0.3">
      <c r="A26" s="20" t="s">
        <v>106</v>
      </c>
      <c r="B26" s="237" t="s">
        <v>107</v>
      </c>
      <c r="C26" s="238"/>
      <c r="D26" s="238"/>
      <c r="E26" s="238"/>
      <c r="F26" s="238"/>
      <c r="G26" s="238"/>
      <c r="H26" s="22">
        <v>600</v>
      </c>
      <c r="I26">
        <f>IF(H24=TRUE, H21, H23)</f>
        <v>600</v>
      </c>
    </row>
    <row r="27" spans="1:9" ht="65.25" customHeight="1" x14ac:dyDescent="0.3">
      <c r="A27" s="20" t="s">
        <v>108</v>
      </c>
      <c r="B27" s="237" t="s">
        <v>109</v>
      </c>
      <c r="C27" s="238"/>
      <c r="D27" s="238"/>
      <c r="E27" s="238"/>
      <c r="F27" s="238"/>
      <c r="G27" s="238"/>
      <c r="H27" s="22">
        <v>100</v>
      </c>
      <c r="I27">
        <f>IF(H15=FALSE, 0, IF(AND(H15=TRUE,H24=TRUE)=TRUE, 0, IF(AND(H15=TRUE,H24=FALSE)=TRUE,H21-H23,"Error")))</f>
        <v>100</v>
      </c>
    </row>
    <row r="30" spans="1:9" ht="19.2" x14ac:dyDescent="0.45">
      <c r="A30" s="30" t="s">
        <v>110</v>
      </c>
      <c r="B30" s="28"/>
      <c r="C30" s="28"/>
      <c r="D30" s="28"/>
      <c r="E30" s="28"/>
      <c r="F30" s="28"/>
      <c r="G30" s="2"/>
      <c r="H30" s="2"/>
    </row>
    <row r="31" spans="1:9" ht="16.8" x14ac:dyDescent="0.4">
      <c r="A31" s="18" t="s">
        <v>82</v>
      </c>
      <c r="B31" s="240" t="s">
        <v>83</v>
      </c>
      <c r="C31" s="240"/>
      <c r="D31" s="240"/>
      <c r="E31" s="240"/>
      <c r="F31" s="240"/>
      <c r="G31" s="240"/>
      <c r="H31" s="19" t="s">
        <v>84</v>
      </c>
    </row>
    <row r="32" spans="1:9" ht="16.5" customHeight="1" x14ac:dyDescent="0.4">
      <c r="A32" s="18" t="s">
        <v>85</v>
      </c>
      <c r="B32" s="239" t="s">
        <v>86</v>
      </c>
      <c r="C32" s="239"/>
      <c r="D32" s="239"/>
      <c r="E32" s="239"/>
      <c r="F32" s="239"/>
      <c r="G32" s="239"/>
      <c r="H32" s="21" t="s">
        <v>139</v>
      </c>
    </row>
    <row r="33" spans="1:9" ht="16.5" customHeight="1" x14ac:dyDescent="0.4">
      <c r="A33" s="18" t="s">
        <v>88</v>
      </c>
      <c r="B33" s="239" t="s">
        <v>89</v>
      </c>
      <c r="C33" s="239"/>
      <c r="D33" s="239"/>
      <c r="E33" s="239"/>
      <c r="F33" s="239"/>
      <c r="G33" s="239"/>
      <c r="H33" s="21">
        <v>2024</v>
      </c>
    </row>
    <row r="34" spans="1:9" ht="16.8" x14ac:dyDescent="0.4">
      <c r="A34" s="18" t="s">
        <v>90</v>
      </c>
      <c r="B34" s="239" t="s">
        <v>91</v>
      </c>
      <c r="C34" s="239"/>
      <c r="D34" s="239"/>
      <c r="E34" s="239"/>
      <c r="F34" s="239"/>
      <c r="G34" s="239"/>
      <c r="H34" s="21" t="b">
        <v>1</v>
      </c>
    </row>
    <row r="35" spans="1:9" ht="16.8" x14ac:dyDescent="0.4">
      <c r="A35" s="18" t="s">
        <v>92</v>
      </c>
      <c r="B35" s="239" t="s">
        <v>33</v>
      </c>
      <c r="C35" s="239"/>
      <c r="D35" s="239"/>
      <c r="E35" s="239"/>
      <c r="F35" s="239"/>
      <c r="G35" s="239"/>
      <c r="H35" s="21" t="b">
        <v>1</v>
      </c>
    </row>
    <row r="36" spans="1:9" ht="16.8" x14ac:dyDescent="0.3">
      <c r="A36" s="20" t="s">
        <v>93</v>
      </c>
      <c r="B36" s="241" t="s">
        <v>94</v>
      </c>
      <c r="C36" s="242"/>
      <c r="D36" s="242"/>
      <c r="E36" s="242"/>
      <c r="F36" s="242"/>
      <c r="G36" s="243"/>
      <c r="H36" s="21" t="s">
        <v>61</v>
      </c>
    </row>
    <row r="37" spans="1:9" ht="16.8" x14ac:dyDescent="0.4">
      <c r="A37" s="18" t="s">
        <v>95</v>
      </c>
      <c r="B37" s="239" t="s">
        <v>37</v>
      </c>
      <c r="C37" s="239"/>
      <c r="D37" s="239"/>
      <c r="E37" s="239"/>
      <c r="F37" s="239"/>
      <c r="G37" s="239"/>
      <c r="H37" s="21">
        <v>80</v>
      </c>
    </row>
    <row r="38" spans="1:9" ht="16.8" x14ac:dyDescent="0.4">
      <c r="A38" s="18" t="s">
        <v>96</v>
      </c>
      <c r="B38" s="239" t="s">
        <v>39</v>
      </c>
      <c r="C38" s="239"/>
      <c r="D38" s="239"/>
      <c r="E38" s="239"/>
      <c r="F38" s="239"/>
      <c r="G38" s="239"/>
      <c r="H38" s="22">
        <v>1000</v>
      </c>
    </row>
    <row r="39" spans="1:9" ht="66.75" customHeight="1" x14ac:dyDescent="0.3">
      <c r="A39" s="20" t="s">
        <v>97</v>
      </c>
      <c r="B39" s="238" t="s">
        <v>98</v>
      </c>
      <c r="C39" s="238"/>
      <c r="D39" s="238"/>
      <c r="E39" s="238"/>
      <c r="F39" s="238"/>
      <c r="G39" s="238"/>
      <c r="H39" s="23">
        <v>0.7</v>
      </c>
    </row>
    <row r="40" spans="1:9" ht="34.5" customHeight="1" x14ac:dyDescent="0.3">
      <c r="A40" s="20" t="s">
        <v>99</v>
      </c>
      <c r="B40" s="238" t="s">
        <v>100</v>
      </c>
      <c r="C40" s="238"/>
      <c r="D40" s="238"/>
      <c r="E40" s="238"/>
      <c r="F40" s="238"/>
      <c r="G40" s="238"/>
      <c r="H40" s="22">
        <v>700</v>
      </c>
      <c r="I40" s="25">
        <f>H38*H39*(1+(80-H37)/H37)</f>
        <v>700</v>
      </c>
    </row>
    <row r="41" spans="1:9" ht="16.8" x14ac:dyDescent="0.4">
      <c r="A41" s="18" t="s">
        <v>101</v>
      </c>
      <c r="B41" s="239" t="s">
        <v>45</v>
      </c>
      <c r="C41" s="239"/>
      <c r="D41" s="239"/>
      <c r="E41" s="239"/>
      <c r="F41" s="239"/>
      <c r="G41" s="239"/>
      <c r="H41" s="21" t="s">
        <v>61</v>
      </c>
    </row>
    <row r="42" spans="1:9" ht="16.8" x14ac:dyDescent="0.4">
      <c r="A42" s="18" t="s">
        <v>102</v>
      </c>
      <c r="B42" s="239" t="s">
        <v>47</v>
      </c>
      <c r="C42" s="239"/>
      <c r="D42" s="239"/>
      <c r="E42" s="239"/>
      <c r="F42" s="239"/>
      <c r="G42" s="239"/>
      <c r="H42" s="22">
        <v>1000</v>
      </c>
    </row>
    <row r="43" spans="1:9" ht="16.8" x14ac:dyDescent="0.4">
      <c r="A43" s="18" t="s">
        <v>103</v>
      </c>
      <c r="B43" s="239" t="s">
        <v>49</v>
      </c>
      <c r="C43" s="239"/>
      <c r="D43" s="239"/>
      <c r="E43" s="239"/>
      <c r="F43" s="239"/>
      <c r="G43" s="239"/>
      <c r="H43" s="21" t="b">
        <v>1</v>
      </c>
      <c r="I43" t="str">
        <f>IF(H42&gt;H40, "TRUE", "FALSE")</f>
        <v>TRUE</v>
      </c>
    </row>
    <row r="44" spans="1:9" ht="48.75" customHeight="1" x14ac:dyDescent="0.3">
      <c r="A44" s="20" t="s">
        <v>104</v>
      </c>
      <c r="B44" s="237" t="s">
        <v>105</v>
      </c>
      <c r="C44" s="238"/>
      <c r="D44" s="238"/>
      <c r="E44" s="238"/>
      <c r="F44" s="238"/>
      <c r="G44" s="238"/>
      <c r="H44" s="22">
        <v>300</v>
      </c>
      <c r="I44">
        <f>IF(I43="TRUE", H42-H40, 0)</f>
        <v>300</v>
      </c>
    </row>
    <row r="45" spans="1:9" ht="48" customHeight="1" x14ac:dyDescent="0.3">
      <c r="A45" s="20" t="s">
        <v>106</v>
      </c>
      <c r="B45" s="237" t="s">
        <v>107</v>
      </c>
      <c r="C45" s="238"/>
      <c r="D45" s="238"/>
      <c r="E45" s="238"/>
      <c r="F45" s="238"/>
      <c r="G45" s="238"/>
      <c r="H45" s="22">
        <v>700</v>
      </c>
      <c r="I45">
        <f>IF(H43=TRUE, H40, H42)</f>
        <v>700</v>
      </c>
    </row>
    <row r="46" spans="1:9" ht="65.25" customHeight="1" x14ac:dyDescent="0.3">
      <c r="A46" s="20" t="s">
        <v>108</v>
      </c>
      <c r="B46" s="237" t="s">
        <v>109</v>
      </c>
      <c r="C46" s="238"/>
      <c r="D46" s="238"/>
      <c r="E46" s="238"/>
      <c r="F46" s="238"/>
      <c r="G46" s="238"/>
      <c r="H46" s="22">
        <v>0</v>
      </c>
      <c r="I46">
        <f>IF(H34=FALSE, 0, IF(AND(H34=TRUE,H43=TRUE)=TRUE, 0, IF(AND(H34=TRUE,H43=FALSE)=TRUE,H40-H42,"Error")))</f>
        <v>0</v>
      </c>
    </row>
    <row r="49" spans="1:9" ht="19.2" x14ac:dyDescent="0.45">
      <c r="A49" s="30" t="s">
        <v>111</v>
      </c>
      <c r="B49" s="28"/>
      <c r="C49" s="28"/>
      <c r="D49" s="28"/>
      <c r="E49" s="28"/>
      <c r="F49" s="28"/>
      <c r="G49" s="2"/>
      <c r="H49" s="2"/>
    </row>
    <row r="50" spans="1:9" ht="16.8" x14ac:dyDescent="0.4">
      <c r="A50" s="18" t="s">
        <v>82</v>
      </c>
      <c r="B50" s="240" t="s">
        <v>83</v>
      </c>
      <c r="C50" s="240"/>
      <c r="D50" s="240"/>
      <c r="E50" s="240"/>
      <c r="F50" s="240"/>
      <c r="G50" s="240"/>
      <c r="H50" s="19" t="s">
        <v>84</v>
      </c>
    </row>
    <row r="51" spans="1:9" ht="16.5" customHeight="1" x14ac:dyDescent="0.4">
      <c r="A51" s="18" t="s">
        <v>85</v>
      </c>
      <c r="B51" s="239" t="s">
        <v>86</v>
      </c>
      <c r="C51" s="239"/>
      <c r="D51" s="239"/>
      <c r="E51" s="239"/>
      <c r="F51" s="239"/>
      <c r="G51" s="239"/>
      <c r="H51" s="21" t="s">
        <v>139</v>
      </c>
    </row>
    <row r="52" spans="1:9" ht="16.5" customHeight="1" x14ac:dyDescent="0.4">
      <c r="A52" s="18" t="s">
        <v>88</v>
      </c>
      <c r="B52" s="239" t="s">
        <v>89</v>
      </c>
      <c r="C52" s="239"/>
      <c r="D52" s="239"/>
      <c r="E52" s="239"/>
      <c r="F52" s="239"/>
      <c r="G52" s="239"/>
      <c r="H52" s="21">
        <v>2024</v>
      </c>
    </row>
    <row r="53" spans="1:9" ht="16.8" x14ac:dyDescent="0.4">
      <c r="A53" s="18" t="s">
        <v>90</v>
      </c>
      <c r="B53" s="239" t="s">
        <v>91</v>
      </c>
      <c r="C53" s="239"/>
      <c r="D53" s="239"/>
      <c r="E53" s="239"/>
      <c r="F53" s="239"/>
      <c r="G53" s="239"/>
      <c r="H53" s="21" t="b">
        <v>0</v>
      </c>
    </row>
    <row r="54" spans="1:9" ht="16.8" x14ac:dyDescent="0.4">
      <c r="A54" s="18" t="s">
        <v>92</v>
      </c>
      <c r="B54" s="239" t="s">
        <v>33</v>
      </c>
      <c r="C54" s="239"/>
      <c r="D54" s="239"/>
      <c r="E54" s="239"/>
      <c r="F54" s="239"/>
      <c r="G54" s="239"/>
      <c r="H54" s="21" t="b">
        <v>1</v>
      </c>
    </row>
    <row r="55" spans="1:9" ht="16.8" x14ac:dyDescent="0.3">
      <c r="A55" s="20" t="s">
        <v>93</v>
      </c>
      <c r="B55" s="241" t="s">
        <v>94</v>
      </c>
      <c r="C55" s="242"/>
      <c r="D55" s="242"/>
      <c r="E55" s="242"/>
      <c r="F55" s="242"/>
      <c r="G55" s="243"/>
      <c r="H55" s="21" t="s">
        <v>112</v>
      </c>
    </row>
    <row r="56" spans="1:9" ht="16.8" x14ac:dyDescent="0.4">
      <c r="A56" s="18" t="s">
        <v>95</v>
      </c>
      <c r="B56" s="239" t="s">
        <v>37</v>
      </c>
      <c r="C56" s="239"/>
      <c r="D56" s="239"/>
      <c r="E56" s="239"/>
      <c r="F56" s="239"/>
      <c r="G56" s="239"/>
      <c r="H56" s="21">
        <v>80</v>
      </c>
    </row>
    <row r="57" spans="1:9" ht="16.8" x14ac:dyDescent="0.4">
      <c r="A57" s="18" t="s">
        <v>96</v>
      </c>
      <c r="B57" s="239" t="s">
        <v>39</v>
      </c>
      <c r="C57" s="239"/>
      <c r="D57" s="239"/>
      <c r="E57" s="239"/>
      <c r="F57" s="239"/>
      <c r="G57" s="239"/>
      <c r="H57" s="22">
        <v>1000</v>
      </c>
    </row>
    <row r="58" spans="1:9" ht="66" customHeight="1" x14ac:dyDescent="0.3">
      <c r="A58" s="20" t="s">
        <v>97</v>
      </c>
      <c r="B58" s="238" t="s">
        <v>98</v>
      </c>
      <c r="C58" s="238"/>
      <c r="D58" s="238"/>
      <c r="E58" s="238"/>
      <c r="F58" s="238"/>
      <c r="G58" s="238"/>
      <c r="H58" s="23">
        <v>0.7</v>
      </c>
    </row>
    <row r="59" spans="1:9" ht="33.75" customHeight="1" x14ac:dyDescent="0.3">
      <c r="A59" s="20" t="s">
        <v>99</v>
      </c>
      <c r="B59" s="238" t="s">
        <v>100</v>
      </c>
      <c r="C59" s="238"/>
      <c r="D59" s="238"/>
      <c r="E59" s="238"/>
      <c r="F59" s="238"/>
      <c r="G59" s="238"/>
      <c r="H59" s="22">
        <v>700</v>
      </c>
      <c r="I59" s="25">
        <f>H57*H58*(1+(80-H56)/H56)</f>
        <v>700</v>
      </c>
    </row>
    <row r="60" spans="1:9" ht="16.8" x14ac:dyDescent="0.4">
      <c r="A60" s="18" t="s">
        <v>101</v>
      </c>
      <c r="B60" s="239" t="s">
        <v>45</v>
      </c>
      <c r="C60" s="239"/>
      <c r="D60" s="239"/>
      <c r="E60" s="239"/>
      <c r="F60" s="239"/>
      <c r="G60" s="239"/>
      <c r="H60" s="21" t="s">
        <v>113</v>
      </c>
    </row>
    <row r="61" spans="1:9" ht="16.8" x14ac:dyDescent="0.4">
      <c r="A61" s="18" t="s">
        <v>102</v>
      </c>
      <c r="B61" s="239" t="s">
        <v>47</v>
      </c>
      <c r="C61" s="239"/>
      <c r="D61" s="239"/>
      <c r="E61" s="239"/>
      <c r="F61" s="239"/>
      <c r="G61" s="239"/>
      <c r="H61" s="22">
        <v>1200</v>
      </c>
    </row>
    <row r="62" spans="1:9" ht="16.8" x14ac:dyDescent="0.4">
      <c r="A62" s="18" t="s">
        <v>103</v>
      </c>
      <c r="B62" s="239" t="s">
        <v>49</v>
      </c>
      <c r="C62" s="239"/>
      <c r="D62" s="239"/>
      <c r="E62" s="239"/>
      <c r="F62" s="239"/>
      <c r="G62" s="239"/>
      <c r="H62" s="21" t="b">
        <v>1</v>
      </c>
      <c r="I62" t="str">
        <f>IF(H61&gt;H59, "TRUE", "FALSE")</f>
        <v>TRUE</v>
      </c>
    </row>
    <row r="63" spans="1:9" ht="49.5" customHeight="1" x14ac:dyDescent="0.3">
      <c r="A63" s="20" t="s">
        <v>104</v>
      </c>
      <c r="B63" s="237" t="s">
        <v>105</v>
      </c>
      <c r="C63" s="238"/>
      <c r="D63" s="238"/>
      <c r="E63" s="238"/>
      <c r="F63" s="238"/>
      <c r="G63" s="238"/>
      <c r="H63" s="22">
        <v>500</v>
      </c>
      <c r="I63">
        <f>IF(I62="TRUE", H61-H59, 0)</f>
        <v>500</v>
      </c>
    </row>
    <row r="64" spans="1:9" ht="50.25" customHeight="1" x14ac:dyDescent="0.3">
      <c r="A64" s="20" t="s">
        <v>106</v>
      </c>
      <c r="B64" s="237" t="s">
        <v>107</v>
      </c>
      <c r="C64" s="238"/>
      <c r="D64" s="238"/>
      <c r="E64" s="238"/>
      <c r="F64" s="238"/>
      <c r="G64" s="238"/>
      <c r="H64" s="22">
        <v>700</v>
      </c>
      <c r="I64">
        <f>IF(H62=TRUE, H59, H61)</f>
        <v>700</v>
      </c>
    </row>
    <row r="65" spans="1:9" ht="67.5" customHeight="1" x14ac:dyDescent="0.3">
      <c r="A65" s="20" t="s">
        <v>108</v>
      </c>
      <c r="B65" s="237" t="s">
        <v>109</v>
      </c>
      <c r="C65" s="238"/>
      <c r="D65" s="238"/>
      <c r="E65" s="238"/>
      <c r="F65" s="238"/>
      <c r="G65" s="238"/>
      <c r="H65" s="22">
        <v>0</v>
      </c>
      <c r="I65">
        <f>IF(H53=FALSE, 0, IF(AND(H53=TRUE,H62=TRUE)=TRUE, 0, IF(AND(H53=TRUE,H62=FALSE)=TRUE,H59-H61,"Error")))</f>
        <v>0</v>
      </c>
    </row>
  </sheetData>
  <mergeCells count="50">
    <mergeCell ref="B16:G16"/>
    <mergeCell ref="A4:H4"/>
    <mergeCell ref="B12:G12"/>
    <mergeCell ref="B13:G13"/>
    <mergeCell ref="B14:G14"/>
    <mergeCell ref="B15:G15"/>
    <mergeCell ref="B42:G42"/>
    <mergeCell ref="B31:G31"/>
    <mergeCell ref="B17:G17"/>
    <mergeCell ref="B18:G18"/>
    <mergeCell ref="B19:G19"/>
    <mergeCell ref="B20:G20"/>
    <mergeCell ref="B21:G21"/>
    <mergeCell ref="B22:G22"/>
    <mergeCell ref="B23:G23"/>
    <mergeCell ref="B24:G24"/>
    <mergeCell ref="B25:G25"/>
    <mergeCell ref="B26:G26"/>
    <mergeCell ref="B27:G27"/>
    <mergeCell ref="B37:G37"/>
    <mergeCell ref="B38:G38"/>
    <mergeCell ref="B39:G39"/>
    <mergeCell ref="B40:G40"/>
    <mergeCell ref="B41:G41"/>
    <mergeCell ref="B32:G32"/>
    <mergeCell ref="B33:G33"/>
    <mergeCell ref="B34:G34"/>
    <mergeCell ref="B35:G35"/>
    <mergeCell ref="B36:G36"/>
    <mergeCell ref="B54:G54"/>
    <mergeCell ref="B55:G55"/>
    <mergeCell ref="B56:G56"/>
    <mergeCell ref="B57:G57"/>
    <mergeCell ref="B43:G43"/>
    <mergeCell ref="A3:H3"/>
    <mergeCell ref="B65:G65"/>
    <mergeCell ref="B59:G59"/>
    <mergeCell ref="B60:G60"/>
    <mergeCell ref="B61:G61"/>
    <mergeCell ref="B62:G62"/>
    <mergeCell ref="B63:G63"/>
    <mergeCell ref="B64:G64"/>
    <mergeCell ref="B58:G58"/>
    <mergeCell ref="B44:G44"/>
    <mergeCell ref="B45:G45"/>
    <mergeCell ref="B46:G46"/>
    <mergeCell ref="B50:G50"/>
    <mergeCell ref="B51:G51"/>
    <mergeCell ref="B52:G52"/>
    <mergeCell ref="B53:G5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6833-C1BD-434B-8B62-706ECE80DF71}">
  <sheetPr>
    <tabColor theme="7" tint="0.79998168889431442"/>
  </sheetPr>
  <dimension ref="A1:I65"/>
  <sheetViews>
    <sheetView topLeftCell="H6" workbookViewId="0">
      <selection activeCell="H6" sqref="H6"/>
    </sheetView>
  </sheetViews>
  <sheetFormatPr defaultRowHeight="14.4" x14ac:dyDescent="0.3"/>
  <cols>
    <col min="1" max="1" width="12.109375" customWidth="1"/>
    <col min="3" max="3" width="24.44140625" customWidth="1"/>
    <col min="4" max="4" width="23.6640625" customWidth="1"/>
    <col min="5" max="5" width="33.44140625" customWidth="1"/>
    <col min="6" max="6" width="26.88671875" customWidth="1"/>
    <col min="7" max="7" width="22.5546875" customWidth="1"/>
    <col min="8" max="8" width="23.88671875" customWidth="1"/>
  </cols>
  <sheetData>
    <row r="1" spans="1:9" ht="19.2" x14ac:dyDescent="0.45">
      <c r="A1" s="13" t="s">
        <v>135</v>
      </c>
    </row>
    <row r="2" spans="1:9" ht="19.2" x14ac:dyDescent="0.45">
      <c r="A2" s="13"/>
    </row>
    <row r="3" spans="1:9" ht="19.2" x14ac:dyDescent="0.3">
      <c r="A3" s="236" t="s">
        <v>142</v>
      </c>
      <c r="B3" s="236"/>
      <c r="C3" s="236"/>
      <c r="D3" s="236"/>
      <c r="E3" s="236"/>
      <c r="F3" s="236"/>
      <c r="G3" s="236"/>
      <c r="H3" s="236"/>
    </row>
    <row r="4" spans="1:9" ht="36" customHeight="1" x14ac:dyDescent="0.3">
      <c r="A4" s="244" t="s">
        <v>115</v>
      </c>
      <c r="B4" s="244"/>
      <c r="C4" s="244"/>
      <c r="D4" s="244"/>
      <c r="E4" s="244"/>
      <c r="F4" s="244"/>
      <c r="G4" s="244"/>
      <c r="H4" s="244"/>
    </row>
    <row r="5" spans="1:9" ht="57.6" x14ac:dyDescent="0.3">
      <c r="A5" s="3" t="s">
        <v>66</v>
      </c>
      <c r="B5" s="4" t="s">
        <v>67</v>
      </c>
      <c r="C5" s="4" t="s">
        <v>68</v>
      </c>
      <c r="D5" s="4" t="s">
        <v>69</v>
      </c>
      <c r="E5" s="24" t="s">
        <v>143</v>
      </c>
      <c r="F5" s="4" t="s">
        <v>71</v>
      </c>
      <c r="G5" s="4" t="s">
        <v>72</v>
      </c>
      <c r="H5" s="5" t="s">
        <v>73</v>
      </c>
    </row>
    <row r="6" spans="1:9" ht="19.2" x14ac:dyDescent="0.3">
      <c r="A6" s="6" t="s">
        <v>10</v>
      </c>
      <c r="B6" s="31" t="s">
        <v>11</v>
      </c>
      <c r="C6" s="31" t="s">
        <v>12</v>
      </c>
      <c r="D6" s="31" t="s">
        <v>74</v>
      </c>
      <c r="E6" s="31" t="s">
        <v>74</v>
      </c>
      <c r="F6" s="31" t="s">
        <v>12</v>
      </c>
      <c r="G6" s="31" t="s">
        <v>75</v>
      </c>
      <c r="H6" s="12">
        <v>150</v>
      </c>
    </row>
    <row r="7" spans="1:9" ht="19.2" x14ac:dyDescent="0.3">
      <c r="A7" s="6" t="s">
        <v>13</v>
      </c>
      <c r="B7" s="31" t="s">
        <v>14</v>
      </c>
      <c r="C7" s="31" t="s">
        <v>15</v>
      </c>
      <c r="D7" s="31" t="s">
        <v>76</v>
      </c>
      <c r="E7" s="15">
        <v>750</v>
      </c>
      <c r="F7" s="15">
        <v>750</v>
      </c>
      <c r="G7" s="15">
        <v>250</v>
      </c>
      <c r="H7" s="7" t="s">
        <v>75</v>
      </c>
    </row>
    <row r="8" spans="1:9" ht="19.2" x14ac:dyDescent="0.3">
      <c r="A8" s="8" t="s">
        <v>16</v>
      </c>
      <c r="B8" s="9" t="s">
        <v>17</v>
      </c>
      <c r="C8" s="9" t="s">
        <v>18</v>
      </c>
      <c r="D8" s="9" t="s">
        <v>74</v>
      </c>
      <c r="E8" s="9" t="s">
        <v>74</v>
      </c>
      <c r="F8" s="16">
        <v>750</v>
      </c>
      <c r="G8" s="16">
        <v>450</v>
      </c>
      <c r="H8" s="10" t="s">
        <v>75</v>
      </c>
    </row>
    <row r="11" spans="1:9" ht="19.2" x14ac:dyDescent="0.45">
      <c r="A11" s="30" t="s">
        <v>80</v>
      </c>
      <c r="B11" s="28"/>
      <c r="C11" s="28"/>
      <c r="D11" s="28"/>
      <c r="E11" s="28"/>
      <c r="F11" s="28"/>
      <c r="G11" s="2"/>
      <c r="H11" s="2"/>
      <c r="I11" s="2" t="s">
        <v>81</v>
      </c>
    </row>
    <row r="12" spans="1:9" ht="16.8" x14ac:dyDescent="0.4">
      <c r="A12" s="18" t="s">
        <v>82</v>
      </c>
      <c r="B12" s="240" t="s">
        <v>83</v>
      </c>
      <c r="C12" s="240"/>
      <c r="D12" s="240"/>
      <c r="E12" s="240"/>
      <c r="F12" s="240"/>
      <c r="G12" s="240"/>
      <c r="H12" s="19" t="s">
        <v>84</v>
      </c>
    </row>
    <row r="13" spans="1:9" ht="16.8" x14ac:dyDescent="0.4">
      <c r="A13" s="18" t="s">
        <v>85</v>
      </c>
      <c r="B13" s="239" t="s">
        <v>86</v>
      </c>
      <c r="C13" s="239"/>
      <c r="D13" s="239"/>
      <c r="E13" s="239"/>
      <c r="F13" s="239"/>
      <c r="G13" s="239"/>
      <c r="H13" s="21" t="s">
        <v>139</v>
      </c>
    </row>
    <row r="14" spans="1:9" ht="16.8" x14ac:dyDescent="0.4">
      <c r="A14" s="18" t="s">
        <v>88</v>
      </c>
      <c r="B14" s="239" t="s">
        <v>89</v>
      </c>
      <c r="C14" s="239"/>
      <c r="D14" s="239"/>
      <c r="E14" s="239"/>
      <c r="F14" s="239"/>
      <c r="G14" s="239"/>
      <c r="H14" s="21">
        <v>2025</v>
      </c>
    </row>
    <row r="15" spans="1:9" ht="16.8" x14ac:dyDescent="0.4">
      <c r="A15" s="18" t="s">
        <v>90</v>
      </c>
      <c r="B15" s="239" t="s">
        <v>91</v>
      </c>
      <c r="C15" s="239"/>
      <c r="D15" s="239"/>
      <c r="E15" s="239"/>
      <c r="F15" s="239"/>
      <c r="G15" s="239"/>
      <c r="H15" s="21" t="b">
        <v>1</v>
      </c>
    </row>
    <row r="16" spans="1:9" ht="16.8" x14ac:dyDescent="0.4">
      <c r="A16" s="18" t="s">
        <v>92</v>
      </c>
      <c r="B16" s="239" t="s">
        <v>33</v>
      </c>
      <c r="C16" s="239"/>
      <c r="D16" s="239"/>
      <c r="E16" s="239"/>
      <c r="F16" s="239"/>
      <c r="G16" s="239"/>
      <c r="H16" s="21" t="b">
        <v>1</v>
      </c>
    </row>
    <row r="17" spans="1:9" ht="16.8" x14ac:dyDescent="0.3">
      <c r="A17" s="20" t="s">
        <v>93</v>
      </c>
      <c r="B17" s="241" t="s">
        <v>94</v>
      </c>
      <c r="C17" s="242"/>
      <c r="D17" s="242"/>
      <c r="E17" s="242"/>
      <c r="F17" s="242"/>
      <c r="G17" s="243"/>
      <c r="H17" s="21" t="s">
        <v>61</v>
      </c>
    </row>
    <row r="18" spans="1:9" ht="16.8" x14ac:dyDescent="0.4">
      <c r="A18" s="18" t="s">
        <v>95</v>
      </c>
      <c r="B18" s="239" t="s">
        <v>37</v>
      </c>
      <c r="C18" s="239"/>
      <c r="D18" s="239"/>
      <c r="E18" s="239"/>
      <c r="F18" s="239"/>
      <c r="G18" s="239"/>
      <c r="H18" s="21">
        <v>80</v>
      </c>
    </row>
    <row r="19" spans="1:9" ht="16.8" x14ac:dyDescent="0.4">
      <c r="A19" s="18" t="s">
        <v>96</v>
      </c>
      <c r="B19" s="239" t="s">
        <v>39</v>
      </c>
      <c r="C19" s="239"/>
      <c r="D19" s="239"/>
      <c r="E19" s="239"/>
      <c r="F19" s="239"/>
      <c r="G19" s="239"/>
      <c r="H19" s="22">
        <v>1000</v>
      </c>
    </row>
    <row r="20" spans="1:9" ht="66.75" customHeight="1" x14ac:dyDescent="0.3">
      <c r="A20" s="20" t="s">
        <v>97</v>
      </c>
      <c r="B20" s="238" t="s">
        <v>98</v>
      </c>
      <c r="C20" s="238"/>
      <c r="D20" s="238"/>
      <c r="E20" s="238"/>
      <c r="F20" s="238"/>
      <c r="G20" s="238"/>
      <c r="H20" s="23">
        <v>0.75</v>
      </c>
    </row>
    <row r="21" spans="1:9" ht="34.5" customHeight="1" x14ac:dyDescent="0.3">
      <c r="A21" s="20" t="s">
        <v>99</v>
      </c>
      <c r="B21" s="238" t="s">
        <v>117</v>
      </c>
      <c r="C21" s="238"/>
      <c r="D21" s="238"/>
      <c r="E21" s="238"/>
      <c r="F21" s="238"/>
      <c r="G21" s="238"/>
      <c r="H21" s="22">
        <v>750</v>
      </c>
      <c r="I21" s="25">
        <f>H19*H20*(1+(80-H18)/H18)</f>
        <v>750</v>
      </c>
    </row>
    <row r="22" spans="1:9" ht="16.8" x14ac:dyDescent="0.4">
      <c r="A22" s="18" t="s">
        <v>101</v>
      </c>
      <c r="B22" s="239" t="s">
        <v>45</v>
      </c>
      <c r="C22" s="239"/>
      <c r="D22" s="239"/>
      <c r="E22" s="239"/>
      <c r="F22" s="239"/>
      <c r="G22" s="239"/>
      <c r="H22" s="21" t="s">
        <v>62</v>
      </c>
    </row>
    <row r="23" spans="1:9" ht="16.8" x14ac:dyDescent="0.4">
      <c r="A23" s="18" t="s">
        <v>102</v>
      </c>
      <c r="B23" s="239" t="s">
        <v>47</v>
      </c>
      <c r="C23" s="239"/>
      <c r="D23" s="239"/>
      <c r="E23" s="239"/>
      <c r="F23" s="239"/>
      <c r="G23" s="239"/>
      <c r="H23" s="22">
        <v>600</v>
      </c>
    </row>
    <row r="24" spans="1:9" ht="16.8" x14ac:dyDescent="0.4">
      <c r="A24" s="18" t="s">
        <v>103</v>
      </c>
      <c r="B24" s="239" t="s">
        <v>49</v>
      </c>
      <c r="C24" s="239"/>
      <c r="D24" s="239"/>
      <c r="E24" s="239"/>
      <c r="F24" s="239"/>
      <c r="G24" s="239"/>
      <c r="H24" s="21" t="b">
        <v>0</v>
      </c>
      <c r="I24" t="b">
        <f>IF(H23&gt;H21, TRUE, FALSE)</f>
        <v>0</v>
      </c>
    </row>
    <row r="25" spans="1:9" ht="50.25" customHeight="1" x14ac:dyDescent="0.3">
      <c r="A25" s="20" t="s">
        <v>104</v>
      </c>
      <c r="B25" s="237" t="s">
        <v>105</v>
      </c>
      <c r="C25" s="238"/>
      <c r="D25" s="238"/>
      <c r="E25" s="238"/>
      <c r="F25" s="238"/>
      <c r="G25" s="238"/>
      <c r="H25" s="22">
        <v>0</v>
      </c>
      <c r="I25">
        <f>IF(I24=TRUE, H23-H21, 0)</f>
        <v>0</v>
      </c>
    </row>
    <row r="26" spans="1:9" ht="48" customHeight="1" x14ac:dyDescent="0.3">
      <c r="A26" s="20" t="s">
        <v>106</v>
      </c>
      <c r="B26" s="237" t="s">
        <v>107</v>
      </c>
      <c r="C26" s="238"/>
      <c r="D26" s="238"/>
      <c r="E26" s="238"/>
      <c r="F26" s="238"/>
      <c r="G26" s="238"/>
      <c r="H26" s="22">
        <v>600</v>
      </c>
      <c r="I26">
        <f>IF(H24=TRUE, H21, H23)</f>
        <v>600</v>
      </c>
    </row>
    <row r="27" spans="1:9" ht="66" customHeight="1" x14ac:dyDescent="0.3">
      <c r="A27" s="20" t="s">
        <v>108</v>
      </c>
      <c r="B27" s="237" t="s">
        <v>109</v>
      </c>
      <c r="C27" s="238"/>
      <c r="D27" s="238"/>
      <c r="E27" s="238"/>
      <c r="F27" s="238"/>
      <c r="G27" s="238"/>
      <c r="H27" s="22">
        <v>150</v>
      </c>
      <c r="I27">
        <f>IF(H15=FALSE, 0, IF(AND(H15=TRUE,H24=TRUE)=TRUE, 0, IF(AND(H15=TRUE,H24=FALSE)=TRUE,H21-H23,"Error")))</f>
        <v>150</v>
      </c>
    </row>
    <row r="30" spans="1:9" ht="19.2" x14ac:dyDescent="0.45">
      <c r="A30" s="30" t="s">
        <v>110</v>
      </c>
      <c r="B30" s="28"/>
      <c r="C30" s="28"/>
      <c r="D30" s="28"/>
      <c r="E30" s="28"/>
      <c r="F30" s="28"/>
      <c r="G30" s="2"/>
      <c r="H30" s="2"/>
    </row>
    <row r="31" spans="1:9" ht="16.8" x14ac:dyDescent="0.4">
      <c r="A31" s="18" t="s">
        <v>82</v>
      </c>
      <c r="B31" s="240" t="s">
        <v>83</v>
      </c>
      <c r="C31" s="240"/>
      <c r="D31" s="240"/>
      <c r="E31" s="240"/>
      <c r="F31" s="240"/>
      <c r="G31" s="240"/>
      <c r="H31" s="19" t="s">
        <v>84</v>
      </c>
    </row>
    <row r="32" spans="1:9" ht="16.5" customHeight="1" x14ac:dyDescent="0.4">
      <c r="A32" s="18" t="s">
        <v>85</v>
      </c>
      <c r="B32" s="239" t="s">
        <v>86</v>
      </c>
      <c r="C32" s="239"/>
      <c r="D32" s="239"/>
      <c r="E32" s="239"/>
      <c r="F32" s="239"/>
      <c r="G32" s="239"/>
      <c r="H32" s="21" t="s">
        <v>139</v>
      </c>
    </row>
    <row r="33" spans="1:9" ht="16.5" customHeight="1" x14ac:dyDescent="0.4">
      <c r="A33" s="18" t="s">
        <v>88</v>
      </c>
      <c r="B33" s="239" t="s">
        <v>89</v>
      </c>
      <c r="C33" s="239"/>
      <c r="D33" s="239"/>
      <c r="E33" s="239"/>
      <c r="F33" s="239"/>
      <c r="G33" s="239"/>
      <c r="H33" s="21">
        <v>2025</v>
      </c>
    </row>
    <row r="34" spans="1:9" ht="16.8" x14ac:dyDescent="0.4">
      <c r="A34" s="18" t="s">
        <v>90</v>
      </c>
      <c r="B34" s="239" t="s">
        <v>91</v>
      </c>
      <c r="C34" s="239"/>
      <c r="D34" s="239"/>
      <c r="E34" s="239"/>
      <c r="F34" s="239"/>
      <c r="G34" s="239"/>
      <c r="H34" s="21" t="b">
        <v>1</v>
      </c>
    </row>
    <row r="35" spans="1:9" ht="16.8" x14ac:dyDescent="0.4">
      <c r="A35" s="18" t="s">
        <v>92</v>
      </c>
      <c r="B35" s="239" t="s">
        <v>33</v>
      </c>
      <c r="C35" s="239"/>
      <c r="D35" s="239"/>
      <c r="E35" s="239"/>
      <c r="F35" s="239"/>
      <c r="G35" s="239"/>
      <c r="H35" s="21" t="b">
        <v>1</v>
      </c>
    </row>
    <row r="36" spans="1:9" ht="16.8" x14ac:dyDescent="0.3">
      <c r="A36" s="20" t="s">
        <v>93</v>
      </c>
      <c r="B36" s="241" t="s">
        <v>94</v>
      </c>
      <c r="C36" s="242"/>
      <c r="D36" s="242"/>
      <c r="E36" s="242"/>
      <c r="F36" s="242"/>
      <c r="G36" s="243"/>
      <c r="H36" s="21" t="s">
        <v>61</v>
      </c>
    </row>
    <row r="37" spans="1:9" ht="16.8" x14ac:dyDescent="0.4">
      <c r="A37" s="18" t="s">
        <v>95</v>
      </c>
      <c r="B37" s="239" t="s">
        <v>37</v>
      </c>
      <c r="C37" s="239"/>
      <c r="D37" s="239"/>
      <c r="E37" s="239"/>
      <c r="F37" s="239"/>
      <c r="G37" s="239"/>
      <c r="H37" s="21">
        <v>80</v>
      </c>
    </row>
    <row r="38" spans="1:9" ht="16.8" x14ac:dyDescent="0.4">
      <c r="A38" s="18" t="s">
        <v>96</v>
      </c>
      <c r="B38" s="239" t="s">
        <v>39</v>
      </c>
      <c r="C38" s="239"/>
      <c r="D38" s="239"/>
      <c r="E38" s="239"/>
      <c r="F38" s="239"/>
      <c r="G38" s="239"/>
      <c r="H38" s="22">
        <v>1000</v>
      </c>
    </row>
    <row r="39" spans="1:9" ht="66" customHeight="1" x14ac:dyDescent="0.3">
      <c r="A39" s="20" t="s">
        <v>97</v>
      </c>
      <c r="B39" s="238" t="s">
        <v>98</v>
      </c>
      <c r="C39" s="238"/>
      <c r="D39" s="238"/>
      <c r="E39" s="238"/>
      <c r="F39" s="238"/>
      <c r="G39" s="238"/>
      <c r="H39" s="23">
        <v>0.75</v>
      </c>
    </row>
    <row r="40" spans="1:9" ht="32.25" customHeight="1" x14ac:dyDescent="0.3">
      <c r="A40" s="20" t="s">
        <v>99</v>
      </c>
      <c r="B40" s="238" t="s">
        <v>117</v>
      </c>
      <c r="C40" s="238"/>
      <c r="D40" s="238"/>
      <c r="E40" s="238"/>
      <c r="F40" s="238"/>
      <c r="G40" s="238"/>
      <c r="H40" s="22">
        <v>750</v>
      </c>
      <c r="I40" s="25">
        <f>H38*H39*(1+(80-H37)/H37)</f>
        <v>750</v>
      </c>
    </row>
    <row r="41" spans="1:9" ht="16.8" x14ac:dyDescent="0.4">
      <c r="A41" s="18" t="s">
        <v>101</v>
      </c>
      <c r="B41" s="239" t="s">
        <v>45</v>
      </c>
      <c r="C41" s="239"/>
      <c r="D41" s="239"/>
      <c r="E41" s="239"/>
      <c r="F41" s="239"/>
      <c r="G41" s="239"/>
      <c r="H41" s="21" t="s">
        <v>61</v>
      </c>
    </row>
    <row r="42" spans="1:9" ht="16.8" x14ac:dyDescent="0.4">
      <c r="A42" s="18" t="s">
        <v>102</v>
      </c>
      <c r="B42" s="239" t="s">
        <v>47</v>
      </c>
      <c r="C42" s="239"/>
      <c r="D42" s="239"/>
      <c r="E42" s="239"/>
      <c r="F42" s="239"/>
      <c r="G42" s="239"/>
      <c r="H42" s="22">
        <v>1000</v>
      </c>
    </row>
    <row r="43" spans="1:9" ht="16.8" x14ac:dyDescent="0.4">
      <c r="A43" s="18" t="s">
        <v>103</v>
      </c>
      <c r="B43" s="239" t="s">
        <v>49</v>
      </c>
      <c r="C43" s="239"/>
      <c r="D43" s="239"/>
      <c r="E43" s="239"/>
      <c r="F43" s="239"/>
      <c r="G43" s="239"/>
      <c r="H43" s="21" t="b">
        <v>1</v>
      </c>
      <c r="I43" t="str">
        <f>IF(H42&gt;H40, "TRUE", "FALSE")</f>
        <v>TRUE</v>
      </c>
    </row>
    <row r="44" spans="1:9" ht="51" customHeight="1" x14ac:dyDescent="0.3">
      <c r="A44" s="20" t="s">
        <v>104</v>
      </c>
      <c r="B44" s="237" t="s">
        <v>105</v>
      </c>
      <c r="C44" s="238"/>
      <c r="D44" s="238"/>
      <c r="E44" s="238"/>
      <c r="F44" s="238"/>
      <c r="G44" s="238"/>
      <c r="H44" s="22">
        <v>250</v>
      </c>
      <c r="I44">
        <f>IF(I43="TRUE", H42-H40, 0)</f>
        <v>250</v>
      </c>
    </row>
    <row r="45" spans="1:9" ht="48.75" customHeight="1" x14ac:dyDescent="0.3">
      <c r="A45" s="20" t="s">
        <v>106</v>
      </c>
      <c r="B45" s="237" t="s">
        <v>107</v>
      </c>
      <c r="C45" s="238"/>
      <c r="D45" s="238"/>
      <c r="E45" s="238"/>
      <c r="F45" s="238"/>
      <c r="G45" s="238"/>
      <c r="H45" s="22">
        <v>750</v>
      </c>
      <c r="I45">
        <f>IF(H43=TRUE, H40, H42)</f>
        <v>750</v>
      </c>
    </row>
    <row r="46" spans="1:9" ht="64.5" customHeight="1" x14ac:dyDescent="0.3">
      <c r="A46" s="20" t="s">
        <v>108</v>
      </c>
      <c r="B46" s="237" t="s">
        <v>109</v>
      </c>
      <c r="C46" s="238"/>
      <c r="D46" s="238"/>
      <c r="E46" s="238"/>
      <c r="F46" s="238"/>
      <c r="G46" s="238"/>
      <c r="H46" s="22">
        <v>0</v>
      </c>
      <c r="I46">
        <f>IF(H34=FALSE, 0, IF(AND(H34=TRUE,H43=TRUE)=TRUE, 0, IF(AND(H34=TRUE,H43=FALSE)=TRUE,H40-H42,"Error")))</f>
        <v>0</v>
      </c>
    </row>
    <row r="49" spans="1:9" ht="19.2" x14ac:dyDescent="0.45">
      <c r="A49" s="30" t="s">
        <v>111</v>
      </c>
      <c r="B49" s="28"/>
      <c r="C49" s="28"/>
      <c r="D49" s="28"/>
      <c r="E49" s="28"/>
      <c r="F49" s="28"/>
      <c r="G49" s="2"/>
      <c r="H49" s="2"/>
    </row>
    <row r="50" spans="1:9" ht="16.8" x14ac:dyDescent="0.4">
      <c r="A50" s="18" t="s">
        <v>82</v>
      </c>
      <c r="B50" s="240" t="s">
        <v>83</v>
      </c>
      <c r="C50" s="240"/>
      <c r="D50" s="240"/>
      <c r="E50" s="240"/>
      <c r="F50" s="240"/>
      <c r="G50" s="240"/>
      <c r="H50" s="19" t="s">
        <v>84</v>
      </c>
    </row>
    <row r="51" spans="1:9" ht="16.5" customHeight="1" x14ac:dyDescent="0.4">
      <c r="A51" s="18" t="s">
        <v>85</v>
      </c>
      <c r="B51" s="239" t="s">
        <v>86</v>
      </c>
      <c r="C51" s="239"/>
      <c r="D51" s="239"/>
      <c r="E51" s="239"/>
      <c r="F51" s="239"/>
      <c r="G51" s="239"/>
      <c r="H51" s="21" t="s">
        <v>131</v>
      </c>
    </row>
    <row r="52" spans="1:9" ht="16.5" customHeight="1" x14ac:dyDescent="0.4">
      <c r="A52" s="18" t="s">
        <v>88</v>
      </c>
      <c r="B52" s="239" t="s">
        <v>89</v>
      </c>
      <c r="C52" s="239"/>
      <c r="D52" s="239"/>
      <c r="E52" s="239"/>
      <c r="F52" s="239"/>
      <c r="G52" s="239"/>
      <c r="H52" s="21">
        <v>2025</v>
      </c>
    </row>
    <row r="53" spans="1:9" ht="16.8" x14ac:dyDescent="0.4">
      <c r="A53" s="18" t="s">
        <v>90</v>
      </c>
      <c r="B53" s="239" t="s">
        <v>91</v>
      </c>
      <c r="C53" s="239"/>
      <c r="D53" s="239"/>
      <c r="E53" s="239"/>
      <c r="F53" s="239"/>
      <c r="G53" s="239"/>
      <c r="H53" s="21" t="b">
        <v>1</v>
      </c>
    </row>
    <row r="54" spans="1:9" ht="16.8" x14ac:dyDescent="0.4">
      <c r="A54" s="18" t="s">
        <v>92</v>
      </c>
      <c r="B54" s="239" t="s">
        <v>33</v>
      </c>
      <c r="C54" s="239"/>
      <c r="D54" s="239"/>
      <c r="E54" s="239"/>
      <c r="F54" s="239"/>
      <c r="G54" s="239"/>
      <c r="H54" s="21" t="b">
        <v>1</v>
      </c>
    </row>
    <row r="55" spans="1:9" ht="16.8" x14ac:dyDescent="0.3">
      <c r="A55" s="20" t="s">
        <v>93</v>
      </c>
      <c r="B55" s="241" t="s">
        <v>94</v>
      </c>
      <c r="C55" s="242"/>
      <c r="D55" s="242"/>
      <c r="E55" s="242"/>
      <c r="F55" s="242"/>
      <c r="G55" s="243"/>
      <c r="H55" s="21" t="s">
        <v>112</v>
      </c>
    </row>
    <row r="56" spans="1:9" ht="16.8" x14ac:dyDescent="0.4">
      <c r="A56" s="18" t="s">
        <v>95</v>
      </c>
      <c r="B56" s="239" t="s">
        <v>37</v>
      </c>
      <c r="C56" s="239"/>
      <c r="D56" s="239"/>
      <c r="E56" s="239"/>
      <c r="F56" s="239"/>
      <c r="G56" s="239"/>
      <c r="H56" s="21">
        <v>80</v>
      </c>
    </row>
    <row r="57" spans="1:9" ht="16.8" x14ac:dyDescent="0.4">
      <c r="A57" s="18" t="s">
        <v>96</v>
      </c>
      <c r="B57" s="239" t="s">
        <v>39</v>
      </c>
      <c r="C57" s="239"/>
      <c r="D57" s="239"/>
      <c r="E57" s="239"/>
      <c r="F57" s="239"/>
      <c r="G57" s="239"/>
      <c r="H57" s="22">
        <v>1000</v>
      </c>
    </row>
    <row r="58" spans="1:9" ht="66" customHeight="1" x14ac:dyDescent="0.3">
      <c r="A58" s="20" t="s">
        <v>97</v>
      </c>
      <c r="B58" s="238" t="s">
        <v>98</v>
      </c>
      <c r="C58" s="238"/>
      <c r="D58" s="238"/>
      <c r="E58" s="238"/>
      <c r="F58" s="238"/>
      <c r="G58" s="238"/>
      <c r="H58" s="23">
        <v>0.75</v>
      </c>
    </row>
    <row r="59" spans="1:9" ht="34.5" customHeight="1" x14ac:dyDescent="0.3">
      <c r="A59" s="20" t="s">
        <v>99</v>
      </c>
      <c r="B59" s="238" t="s">
        <v>117</v>
      </c>
      <c r="C59" s="238"/>
      <c r="D59" s="238"/>
      <c r="E59" s="238"/>
      <c r="F59" s="238"/>
      <c r="G59" s="238"/>
      <c r="H59" s="22">
        <v>750</v>
      </c>
      <c r="I59" s="25">
        <f>H57*H58*(1+(80-H56)/H56)</f>
        <v>750</v>
      </c>
    </row>
    <row r="60" spans="1:9" ht="16.8" x14ac:dyDescent="0.4">
      <c r="A60" s="18" t="s">
        <v>101</v>
      </c>
      <c r="B60" s="239" t="s">
        <v>45</v>
      </c>
      <c r="C60" s="239"/>
      <c r="D60" s="239"/>
      <c r="E60" s="239"/>
      <c r="F60" s="239"/>
      <c r="G60" s="239"/>
      <c r="H60" s="21" t="s">
        <v>113</v>
      </c>
    </row>
    <row r="61" spans="1:9" ht="16.8" x14ac:dyDescent="0.4">
      <c r="A61" s="18" t="s">
        <v>102</v>
      </c>
      <c r="B61" s="239" t="s">
        <v>47</v>
      </c>
      <c r="C61" s="239"/>
      <c r="D61" s="239"/>
      <c r="E61" s="239"/>
      <c r="F61" s="239"/>
      <c r="G61" s="239"/>
      <c r="H61" s="22">
        <v>1200</v>
      </c>
    </row>
    <row r="62" spans="1:9" ht="16.8" x14ac:dyDescent="0.4">
      <c r="A62" s="18" t="s">
        <v>103</v>
      </c>
      <c r="B62" s="239" t="s">
        <v>49</v>
      </c>
      <c r="C62" s="239"/>
      <c r="D62" s="239"/>
      <c r="E62" s="239"/>
      <c r="F62" s="239"/>
      <c r="G62" s="239"/>
      <c r="H62" s="21" t="b">
        <v>1</v>
      </c>
      <c r="I62" t="str">
        <f>IF(H61&gt;H59, "TRUE", "FALSE")</f>
        <v>TRUE</v>
      </c>
    </row>
    <row r="63" spans="1:9" ht="49.5" customHeight="1" x14ac:dyDescent="0.3">
      <c r="A63" s="20" t="s">
        <v>104</v>
      </c>
      <c r="B63" s="237" t="s">
        <v>105</v>
      </c>
      <c r="C63" s="238"/>
      <c r="D63" s="238"/>
      <c r="E63" s="238"/>
      <c r="F63" s="238"/>
      <c r="G63" s="238"/>
      <c r="H63" s="22">
        <v>450</v>
      </c>
      <c r="I63">
        <f>IF(I62="TRUE", H61-H59, 0)</f>
        <v>450</v>
      </c>
    </row>
    <row r="64" spans="1:9" ht="48" customHeight="1" x14ac:dyDescent="0.3">
      <c r="A64" s="20" t="s">
        <v>106</v>
      </c>
      <c r="B64" s="237" t="s">
        <v>107</v>
      </c>
      <c r="C64" s="238"/>
      <c r="D64" s="238"/>
      <c r="E64" s="238"/>
      <c r="F64" s="238"/>
      <c r="G64" s="238"/>
      <c r="H64" s="22">
        <v>750</v>
      </c>
      <c r="I64">
        <f>IF(H62=TRUE, H59, H61)</f>
        <v>750</v>
      </c>
    </row>
    <row r="65" spans="1:9" ht="64.5" customHeight="1" x14ac:dyDescent="0.3">
      <c r="A65" s="20" t="s">
        <v>108</v>
      </c>
      <c r="B65" s="237" t="s">
        <v>109</v>
      </c>
      <c r="C65" s="238"/>
      <c r="D65" s="238"/>
      <c r="E65" s="238"/>
      <c r="F65" s="238"/>
      <c r="G65" s="238"/>
      <c r="H65" s="22">
        <v>0</v>
      </c>
      <c r="I65">
        <f>IF(H53=FALSE, 0, IF(AND(H53=TRUE,H62=TRUE)=TRUE, 0, IF(AND(H53=TRUE,H62=FALSE)=TRUE,H59-H61,"Error")))</f>
        <v>0</v>
      </c>
    </row>
  </sheetData>
  <mergeCells count="50">
    <mergeCell ref="B16:G16"/>
    <mergeCell ref="A4:H4"/>
    <mergeCell ref="B12:G12"/>
    <mergeCell ref="B13:G13"/>
    <mergeCell ref="B14:G14"/>
    <mergeCell ref="B15:G15"/>
    <mergeCell ref="B42:G42"/>
    <mergeCell ref="B31:G31"/>
    <mergeCell ref="B17:G17"/>
    <mergeCell ref="B18:G18"/>
    <mergeCell ref="B19:G19"/>
    <mergeCell ref="B20:G20"/>
    <mergeCell ref="B21:G21"/>
    <mergeCell ref="B22:G22"/>
    <mergeCell ref="B23:G23"/>
    <mergeCell ref="B24:G24"/>
    <mergeCell ref="B25:G25"/>
    <mergeCell ref="B26:G26"/>
    <mergeCell ref="B27:G27"/>
    <mergeCell ref="B37:G37"/>
    <mergeCell ref="B38:G38"/>
    <mergeCell ref="B39:G39"/>
    <mergeCell ref="B40:G40"/>
    <mergeCell ref="B41:G41"/>
    <mergeCell ref="B32:G32"/>
    <mergeCell ref="B33:G33"/>
    <mergeCell ref="B34:G34"/>
    <mergeCell ref="B35:G35"/>
    <mergeCell ref="B36:G36"/>
    <mergeCell ref="B54:G54"/>
    <mergeCell ref="B55:G55"/>
    <mergeCell ref="B56:G56"/>
    <mergeCell ref="B57:G57"/>
    <mergeCell ref="B43:G43"/>
    <mergeCell ref="A3:H3"/>
    <mergeCell ref="B65:G65"/>
    <mergeCell ref="B59:G59"/>
    <mergeCell ref="B60:G60"/>
    <mergeCell ref="B61:G61"/>
    <mergeCell ref="B62:G62"/>
    <mergeCell ref="B63:G63"/>
    <mergeCell ref="B64:G64"/>
    <mergeCell ref="B58:G58"/>
    <mergeCell ref="B44:G44"/>
    <mergeCell ref="B45:G45"/>
    <mergeCell ref="B46:G46"/>
    <mergeCell ref="B50:G50"/>
    <mergeCell ref="B51:G51"/>
    <mergeCell ref="B52:G52"/>
    <mergeCell ref="B53:G5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2EE12-16B5-42F9-9A54-18C63C91949C}">
  <dimension ref="A1:H1"/>
  <sheetViews>
    <sheetView workbookViewId="0"/>
  </sheetViews>
  <sheetFormatPr defaultColWidth="0" defaultRowHeight="14.4" zeroHeight="1" x14ac:dyDescent="0.3"/>
  <cols>
    <col min="1" max="1" width="17.44140625" customWidth="1"/>
    <col min="2" max="2" width="8.88671875" hidden="1" customWidth="1"/>
    <col min="3" max="3" width="24.44140625" hidden="1" customWidth="1"/>
    <col min="4" max="4" width="23.6640625" hidden="1" customWidth="1"/>
    <col min="5" max="5" width="23.109375" hidden="1" customWidth="1"/>
    <col min="6" max="6" width="26.88671875" hidden="1" customWidth="1"/>
    <col min="7" max="7" width="22.5546875" hidden="1" customWidth="1"/>
    <col min="8" max="8" width="30.6640625" hidden="1" customWidth="1"/>
    <col min="9" max="16384" width="8.88671875" hidden="1"/>
  </cols>
  <sheetData>
    <row r="1" spans="1:1" x14ac:dyDescent="0.3">
      <c r="A1" s="95" t="s">
        <v>146</v>
      </c>
    </row>
  </sheetData>
  <sheetProtection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C6D43-3CC3-4AB1-BD8E-E33734389D36}">
  <dimension ref="A1:AE26"/>
  <sheetViews>
    <sheetView showGridLines="0" zoomScaleNormal="100" workbookViewId="0"/>
  </sheetViews>
  <sheetFormatPr defaultColWidth="0" defaultRowHeight="14.4" zeroHeight="1" x14ac:dyDescent="0.3"/>
  <cols>
    <col min="1" max="1" width="17.5546875" style="37" customWidth="1"/>
    <col min="2" max="2" width="8.88671875" style="37" customWidth="1"/>
    <col min="3" max="3" width="24.44140625" style="37" customWidth="1"/>
    <col min="4" max="4" width="24.5546875" style="37" customWidth="1"/>
    <col min="5" max="5" width="33.44140625" style="37" customWidth="1"/>
    <col min="6" max="6" width="26.88671875" style="37" customWidth="1"/>
    <col min="7" max="7" width="22.5546875" style="37" customWidth="1"/>
    <col min="8" max="31" width="10.6640625" style="37" customWidth="1"/>
    <col min="32" max="16384" width="8.88671875" style="37" hidden="1"/>
  </cols>
  <sheetData>
    <row r="1" spans="1:31" ht="19.2" x14ac:dyDescent="0.3">
      <c r="A1" s="88" t="s">
        <v>145</v>
      </c>
    </row>
    <row r="2" spans="1:31" s="36" customFormat="1" ht="39" customHeight="1" x14ac:dyDescent="0.45">
      <c r="A2" s="123" t="s">
        <v>148</v>
      </c>
      <c r="B2" s="31"/>
      <c r="C2" s="31"/>
      <c r="D2" s="31"/>
      <c r="E2" s="31"/>
      <c r="F2" s="31"/>
      <c r="G2" s="31"/>
      <c r="H2" s="31"/>
      <c r="I2" s="35"/>
      <c r="J2" s="35"/>
    </row>
    <row r="3" spans="1:31" ht="42.75" customHeight="1" x14ac:dyDescent="0.45">
      <c r="A3" s="220" t="s">
        <v>149</v>
      </c>
      <c r="B3" s="220"/>
      <c r="C3" s="220"/>
      <c r="D3" s="220"/>
      <c r="E3" s="220"/>
      <c r="F3" s="220"/>
      <c r="G3" s="220"/>
      <c r="H3" s="220"/>
      <c r="I3" s="35"/>
      <c r="J3" s="35"/>
    </row>
    <row r="4" spans="1:31" ht="58.2" customHeight="1" x14ac:dyDescent="0.45">
      <c r="A4" s="233" t="s">
        <v>56</v>
      </c>
      <c r="B4" s="234"/>
      <c r="C4" s="124" t="s">
        <v>57</v>
      </c>
      <c r="D4" s="125" t="s">
        <v>58</v>
      </c>
      <c r="E4" s="31"/>
      <c r="F4" s="31"/>
      <c r="G4" s="31"/>
      <c r="H4" s="31"/>
      <c r="I4" s="35"/>
      <c r="J4" s="35"/>
    </row>
    <row r="5" spans="1:31" ht="38.4" x14ac:dyDescent="0.45">
      <c r="A5" s="126" t="s">
        <v>66</v>
      </c>
      <c r="B5" s="126" t="s">
        <v>67</v>
      </c>
      <c r="C5" s="126" t="s">
        <v>150</v>
      </c>
      <c r="D5" s="126" t="s">
        <v>151</v>
      </c>
      <c r="E5" s="31"/>
      <c r="F5" s="31"/>
      <c r="G5" s="31"/>
      <c r="H5" s="31"/>
      <c r="I5" s="35"/>
      <c r="J5" s="35"/>
    </row>
    <row r="6" spans="1:31" ht="19.2" x14ac:dyDescent="0.45">
      <c r="A6" s="127" t="s">
        <v>10</v>
      </c>
      <c r="B6" s="127" t="s">
        <v>11</v>
      </c>
      <c r="C6" s="128">
        <v>600</v>
      </c>
      <c r="D6" s="129">
        <f>C6*1.05</f>
        <v>630</v>
      </c>
      <c r="E6" s="38"/>
      <c r="F6" s="31"/>
      <c r="G6" s="31"/>
      <c r="H6" s="31"/>
      <c r="I6" s="35"/>
      <c r="J6" s="35"/>
    </row>
    <row r="7" spans="1:31" ht="19.2" x14ac:dyDescent="0.45">
      <c r="A7" s="127" t="s">
        <v>13</v>
      </c>
      <c r="B7" s="127" t="s">
        <v>14</v>
      </c>
      <c r="C7" s="128">
        <v>1000</v>
      </c>
      <c r="D7" s="129">
        <f t="shared" ref="D7" si="0">C7*1.05</f>
        <v>1050</v>
      </c>
      <c r="E7" s="31"/>
      <c r="F7" s="31"/>
      <c r="G7" s="31"/>
      <c r="H7" s="31"/>
      <c r="I7" s="35"/>
      <c r="J7" s="35"/>
    </row>
    <row r="8" spans="1:31" ht="19.2" x14ac:dyDescent="0.45">
      <c r="A8" s="127" t="s">
        <v>16</v>
      </c>
      <c r="B8" s="127" t="s">
        <v>17</v>
      </c>
      <c r="C8" s="128">
        <v>1200</v>
      </c>
      <c r="D8" s="129">
        <f>C8*1.05</f>
        <v>1260</v>
      </c>
      <c r="E8" s="31"/>
      <c r="F8" s="31"/>
      <c r="G8" s="31"/>
      <c r="H8" s="31"/>
      <c r="I8" s="35"/>
      <c r="J8" s="35"/>
    </row>
    <row r="9" spans="1:31" ht="36" customHeight="1" x14ac:dyDescent="0.45">
      <c r="A9" s="130" t="s">
        <v>59</v>
      </c>
      <c r="B9" s="96"/>
      <c r="C9" s="96"/>
      <c r="D9" s="96"/>
      <c r="E9" s="31"/>
      <c r="F9" s="31"/>
      <c r="G9" s="31"/>
      <c r="H9" s="31"/>
      <c r="I9" s="35"/>
      <c r="J9" s="35"/>
    </row>
    <row r="10" spans="1:31" ht="15.75" customHeight="1" x14ac:dyDescent="0.45">
      <c r="A10" s="97" t="s">
        <v>21</v>
      </c>
      <c r="B10" s="221" t="s">
        <v>22</v>
      </c>
      <c r="C10" s="221"/>
      <c r="D10" s="221"/>
      <c r="E10" s="221"/>
      <c r="F10" s="221"/>
      <c r="G10" s="222"/>
      <c r="H10" s="223" t="s">
        <v>23</v>
      </c>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4"/>
    </row>
    <row r="11" spans="1:31" ht="18" customHeight="1" x14ac:dyDescent="0.3">
      <c r="A11" s="98" t="s">
        <v>24</v>
      </c>
      <c r="B11" s="205" t="s">
        <v>25</v>
      </c>
      <c r="C11" s="206"/>
      <c r="D11" s="206"/>
      <c r="E11" s="206"/>
      <c r="F11" s="206"/>
      <c r="G11" s="206"/>
      <c r="H11" s="225"/>
      <c r="I11" s="226"/>
      <c r="J11" s="226"/>
      <c r="K11" s="226"/>
      <c r="L11" s="226"/>
      <c r="M11" s="226"/>
      <c r="N11" s="226"/>
      <c r="O11" s="226"/>
      <c r="P11" s="226"/>
      <c r="Q11" s="226"/>
      <c r="R11" s="226"/>
      <c r="S11" s="226"/>
      <c r="T11" s="227"/>
      <c r="U11" s="227"/>
      <c r="V11" s="227"/>
      <c r="W11" s="227"/>
      <c r="X11" s="227"/>
      <c r="Y11" s="227"/>
      <c r="Z11" s="227"/>
      <c r="AA11" s="227"/>
      <c r="AB11" s="227"/>
      <c r="AC11" s="227"/>
      <c r="AD11" s="227"/>
      <c r="AE11" s="228"/>
    </row>
    <row r="12" spans="1:31" ht="19.2" x14ac:dyDescent="0.45">
      <c r="A12" s="99" t="s">
        <v>26</v>
      </c>
      <c r="B12" s="203" t="s">
        <v>27</v>
      </c>
      <c r="C12" s="203"/>
      <c r="D12" s="203"/>
      <c r="E12" s="203"/>
      <c r="F12" s="203"/>
      <c r="G12" s="229"/>
      <c r="H12" s="100">
        <v>45292</v>
      </c>
      <c r="I12" s="101">
        <v>45323</v>
      </c>
      <c r="J12" s="101">
        <v>45352</v>
      </c>
      <c r="K12" s="101">
        <v>45383</v>
      </c>
      <c r="L12" s="101">
        <v>45413</v>
      </c>
      <c r="M12" s="101">
        <v>45444</v>
      </c>
      <c r="N12" s="101">
        <v>45474</v>
      </c>
      <c r="O12" s="101">
        <v>45505</v>
      </c>
      <c r="P12" s="101">
        <v>45536</v>
      </c>
      <c r="Q12" s="101">
        <v>45566</v>
      </c>
      <c r="R12" s="101">
        <v>45597</v>
      </c>
      <c r="S12" s="131">
        <v>45627</v>
      </c>
      <c r="T12" s="132">
        <v>45658</v>
      </c>
      <c r="U12" s="133">
        <v>45689</v>
      </c>
      <c r="V12" s="133">
        <v>45717</v>
      </c>
      <c r="W12" s="133">
        <v>45748</v>
      </c>
      <c r="X12" s="133">
        <v>45778</v>
      </c>
      <c r="Y12" s="133">
        <v>45809</v>
      </c>
      <c r="Z12" s="133">
        <v>45839</v>
      </c>
      <c r="AA12" s="133">
        <v>45870</v>
      </c>
      <c r="AB12" s="133">
        <v>45901</v>
      </c>
      <c r="AC12" s="133">
        <v>45931</v>
      </c>
      <c r="AD12" s="133">
        <v>45962</v>
      </c>
      <c r="AE12" s="134">
        <v>45992</v>
      </c>
    </row>
    <row r="13" spans="1:31" ht="19.2" x14ac:dyDescent="0.3">
      <c r="A13" s="103" t="s">
        <v>28</v>
      </c>
      <c r="B13" s="216" t="s">
        <v>29</v>
      </c>
      <c r="C13" s="216"/>
      <c r="D13" s="216"/>
      <c r="E13" s="216"/>
      <c r="F13" s="216"/>
      <c r="G13" s="217"/>
      <c r="H13" s="104">
        <v>45292</v>
      </c>
      <c r="I13" s="105">
        <v>45292</v>
      </c>
      <c r="J13" s="105">
        <v>45292</v>
      </c>
      <c r="K13" s="105">
        <v>45292</v>
      </c>
      <c r="L13" s="105">
        <v>45292</v>
      </c>
      <c r="M13" s="105">
        <v>45292</v>
      </c>
      <c r="N13" s="105">
        <v>45292</v>
      </c>
      <c r="O13" s="105">
        <v>45292</v>
      </c>
      <c r="P13" s="105">
        <v>45292</v>
      </c>
      <c r="Q13" s="105">
        <v>45292</v>
      </c>
      <c r="R13" s="105">
        <v>45292</v>
      </c>
      <c r="S13" s="135">
        <v>45292</v>
      </c>
      <c r="T13" s="136">
        <v>45658</v>
      </c>
      <c r="U13" s="105">
        <v>45658</v>
      </c>
      <c r="V13" s="105">
        <v>45658</v>
      </c>
      <c r="W13" s="105">
        <v>45658</v>
      </c>
      <c r="X13" s="105">
        <v>45658</v>
      </c>
      <c r="Y13" s="105">
        <v>45658</v>
      </c>
      <c r="Z13" s="105">
        <v>45658</v>
      </c>
      <c r="AA13" s="105">
        <v>45658</v>
      </c>
      <c r="AB13" s="105">
        <v>45658</v>
      </c>
      <c r="AC13" s="105">
        <v>45658</v>
      </c>
      <c r="AD13" s="105">
        <v>45658</v>
      </c>
      <c r="AE13" s="137">
        <v>45658</v>
      </c>
    </row>
    <row r="14" spans="1:31" ht="19.2" x14ac:dyDescent="0.3">
      <c r="A14" s="103" t="s">
        <v>30</v>
      </c>
      <c r="B14" s="216" t="s">
        <v>31</v>
      </c>
      <c r="C14" s="216"/>
      <c r="D14" s="216"/>
      <c r="E14" s="216"/>
      <c r="F14" s="216"/>
      <c r="G14" s="217"/>
      <c r="H14" s="107" t="s">
        <v>60</v>
      </c>
      <c r="I14" s="108" t="s">
        <v>60</v>
      </c>
      <c r="J14" s="108" t="s">
        <v>60</v>
      </c>
      <c r="K14" s="108" t="s">
        <v>60</v>
      </c>
      <c r="L14" s="108" t="s">
        <v>60</v>
      </c>
      <c r="M14" s="108" t="s">
        <v>60</v>
      </c>
      <c r="N14" s="66" t="s">
        <v>60</v>
      </c>
      <c r="O14" s="66" t="s">
        <v>60</v>
      </c>
      <c r="P14" s="66" t="s">
        <v>60</v>
      </c>
      <c r="Q14" s="66" t="s">
        <v>60</v>
      </c>
      <c r="R14" s="66" t="s">
        <v>60</v>
      </c>
      <c r="S14" s="138" t="s">
        <v>60</v>
      </c>
      <c r="T14" s="139" t="b">
        <v>1</v>
      </c>
      <c r="U14" s="108" t="b">
        <v>1</v>
      </c>
      <c r="V14" s="108" t="b">
        <v>1</v>
      </c>
      <c r="W14" s="108" t="b">
        <v>1</v>
      </c>
      <c r="X14" s="108" t="b">
        <v>1</v>
      </c>
      <c r="Y14" s="108" t="b">
        <v>1</v>
      </c>
      <c r="Z14" s="108" t="b">
        <v>1</v>
      </c>
      <c r="AA14" s="108" t="b">
        <v>1</v>
      </c>
      <c r="AB14" s="108" t="b">
        <v>1</v>
      </c>
      <c r="AC14" s="108" t="b">
        <v>1</v>
      </c>
      <c r="AD14" s="108" t="b">
        <v>1</v>
      </c>
      <c r="AE14" s="140" t="b">
        <v>1</v>
      </c>
    </row>
    <row r="15" spans="1:31" ht="46.5" customHeight="1" x14ac:dyDescent="0.3">
      <c r="A15" s="103" t="s">
        <v>32</v>
      </c>
      <c r="B15" s="216" t="s">
        <v>33</v>
      </c>
      <c r="C15" s="216"/>
      <c r="D15" s="216"/>
      <c r="E15" s="216"/>
      <c r="F15" s="216"/>
      <c r="G15" s="217"/>
      <c r="H15" s="107" t="b">
        <v>1</v>
      </c>
      <c r="I15" s="108" t="b">
        <v>1</v>
      </c>
      <c r="J15" s="108" t="b">
        <v>1</v>
      </c>
      <c r="K15" s="108" t="b">
        <v>1</v>
      </c>
      <c r="L15" s="108" t="b">
        <v>1</v>
      </c>
      <c r="M15" s="108" t="b">
        <v>1</v>
      </c>
      <c r="N15" s="108" t="b">
        <v>1</v>
      </c>
      <c r="O15" s="108" t="b">
        <v>1</v>
      </c>
      <c r="P15" s="108" t="b">
        <v>1</v>
      </c>
      <c r="Q15" s="108" t="b">
        <v>1</v>
      </c>
      <c r="R15" s="108" t="b">
        <v>1</v>
      </c>
      <c r="S15" s="141" t="b">
        <v>1</v>
      </c>
      <c r="T15" s="139" t="b">
        <v>1</v>
      </c>
      <c r="U15" s="108" t="b">
        <v>1</v>
      </c>
      <c r="V15" s="108" t="b">
        <v>1</v>
      </c>
      <c r="W15" s="108" t="b">
        <v>1</v>
      </c>
      <c r="X15" s="108" t="b">
        <v>1</v>
      </c>
      <c r="Y15" s="108" t="b">
        <v>1</v>
      </c>
      <c r="Z15" s="108" t="b">
        <v>1</v>
      </c>
      <c r="AA15" s="108" t="b">
        <v>1</v>
      </c>
      <c r="AB15" s="108" t="b">
        <v>1</v>
      </c>
      <c r="AC15" s="108" t="b">
        <v>1</v>
      </c>
      <c r="AD15" s="108" t="b">
        <v>1</v>
      </c>
      <c r="AE15" s="140" t="b">
        <v>1</v>
      </c>
    </row>
    <row r="16" spans="1:31" ht="135" customHeight="1" x14ac:dyDescent="0.3">
      <c r="A16" s="103" t="s">
        <v>34</v>
      </c>
      <c r="B16" s="230" t="s">
        <v>35</v>
      </c>
      <c r="C16" s="231"/>
      <c r="D16" s="231"/>
      <c r="E16" s="231"/>
      <c r="F16" s="231"/>
      <c r="G16" s="232"/>
      <c r="H16" s="107" t="s">
        <v>61</v>
      </c>
      <c r="I16" s="108" t="s">
        <v>61</v>
      </c>
      <c r="J16" s="108" t="s">
        <v>61</v>
      </c>
      <c r="K16" s="108" t="s">
        <v>61</v>
      </c>
      <c r="L16" s="108" t="s">
        <v>61</v>
      </c>
      <c r="M16" s="108" t="s">
        <v>61</v>
      </c>
      <c r="N16" s="108" t="s">
        <v>61</v>
      </c>
      <c r="O16" s="108" t="s">
        <v>61</v>
      </c>
      <c r="P16" s="108" t="s">
        <v>61</v>
      </c>
      <c r="Q16" s="108" t="s">
        <v>61</v>
      </c>
      <c r="R16" s="108" t="s">
        <v>61</v>
      </c>
      <c r="S16" s="141" t="s">
        <v>61</v>
      </c>
      <c r="T16" s="139" t="s">
        <v>61</v>
      </c>
      <c r="U16" s="108" t="s">
        <v>61</v>
      </c>
      <c r="V16" s="108" t="s">
        <v>61</v>
      </c>
      <c r="W16" s="108" t="s">
        <v>61</v>
      </c>
      <c r="X16" s="108" t="s">
        <v>61</v>
      </c>
      <c r="Y16" s="108" t="s">
        <v>61</v>
      </c>
      <c r="Z16" s="108" t="s">
        <v>61</v>
      </c>
      <c r="AA16" s="108" t="s">
        <v>61</v>
      </c>
      <c r="AB16" s="108" t="s">
        <v>61</v>
      </c>
      <c r="AC16" s="108" t="s">
        <v>61</v>
      </c>
      <c r="AD16" s="108" t="s">
        <v>61</v>
      </c>
      <c r="AE16" s="140" t="s">
        <v>61</v>
      </c>
    </row>
    <row r="17" spans="1:31" ht="20.25" customHeight="1" x14ac:dyDescent="0.3">
      <c r="A17" s="103" t="s">
        <v>36</v>
      </c>
      <c r="B17" s="216" t="s">
        <v>37</v>
      </c>
      <c r="C17" s="216"/>
      <c r="D17" s="216"/>
      <c r="E17" s="216"/>
      <c r="F17" s="216"/>
      <c r="G17" s="217"/>
      <c r="H17" s="107">
        <v>80</v>
      </c>
      <c r="I17" s="108">
        <v>80</v>
      </c>
      <c r="J17" s="108">
        <v>80</v>
      </c>
      <c r="K17" s="108">
        <v>80</v>
      </c>
      <c r="L17" s="108">
        <v>80</v>
      </c>
      <c r="M17" s="108">
        <v>80</v>
      </c>
      <c r="N17" s="108">
        <v>80</v>
      </c>
      <c r="O17" s="108">
        <v>80</v>
      </c>
      <c r="P17" s="108">
        <v>80</v>
      </c>
      <c r="Q17" s="108">
        <v>80</v>
      </c>
      <c r="R17" s="108">
        <v>80</v>
      </c>
      <c r="S17" s="141">
        <v>80</v>
      </c>
      <c r="T17" s="139">
        <v>80</v>
      </c>
      <c r="U17" s="142">
        <v>80</v>
      </c>
      <c r="V17" s="142">
        <v>80</v>
      </c>
      <c r="W17" s="142">
        <v>80</v>
      </c>
      <c r="X17" s="142">
        <v>80</v>
      </c>
      <c r="Y17" s="142">
        <v>80</v>
      </c>
      <c r="Z17" s="142">
        <v>80</v>
      </c>
      <c r="AA17" s="142">
        <v>80</v>
      </c>
      <c r="AB17" s="142">
        <v>80</v>
      </c>
      <c r="AC17" s="142">
        <v>80</v>
      </c>
      <c r="AD17" s="142">
        <v>80</v>
      </c>
      <c r="AE17" s="140">
        <v>80</v>
      </c>
    </row>
    <row r="18" spans="1:31" ht="36.75" customHeight="1" x14ac:dyDescent="0.3">
      <c r="A18" s="103" t="s">
        <v>38</v>
      </c>
      <c r="B18" s="216" t="s">
        <v>39</v>
      </c>
      <c r="C18" s="216"/>
      <c r="D18" s="216"/>
      <c r="E18" s="216"/>
      <c r="F18" s="216"/>
      <c r="G18" s="217"/>
      <c r="H18" s="110">
        <f>$C$7</f>
        <v>1000</v>
      </c>
      <c r="I18" s="111">
        <v>1000</v>
      </c>
      <c r="J18" s="111">
        <v>1000</v>
      </c>
      <c r="K18" s="111">
        <v>1000</v>
      </c>
      <c r="L18" s="111">
        <v>1000</v>
      </c>
      <c r="M18" s="111">
        <v>1000</v>
      </c>
      <c r="N18" s="111">
        <v>1000</v>
      </c>
      <c r="O18" s="111">
        <v>1000</v>
      </c>
      <c r="P18" s="111">
        <v>1000</v>
      </c>
      <c r="Q18" s="111">
        <v>1000</v>
      </c>
      <c r="R18" s="111">
        <v>1000</v>
      </c>
      <c r="S18" s="143">
        <v>1000</v>
      </c>
      <c r="T18" s="144">
        <v>1050</v>
      </c>
      <c r="U18" s="145">
        <v>1050</v>
      </c>
      <c r="V18" s="145">
        <v>1050</v>
      </c>
      <c r="W18" s="145">
        <v>1050</v>
      </c>
      <c r="X18" s="145">
        <v>1050</v>
      </c>
      <c r="Y18" s="145">
        <v>1050</v>
      </c>
      <c r="Z18" s="145">
        <v>1050</v>
      </c>
      <c r="AA18" s="145">
        <v>1050</v>
      </c>
      <c r="AB18" s="145">
        <v>1050</v>
      </c>
      <c r="AC18" s="145">
        <v>1050</v>
      </c>
      <c r="AD18" s="145">
        <v>1050</v>
      </c>
      <c r="AE18" s="146">
        <v>1050</v>
      </c>
    </row>
    <row r="19" spans="1:31" ht="81" customHeight="1" x14ac:dyDescent="0.3">
      <c r="A19" s="103" t="s">
        <v>40</v>
      </c>
      <c r="B19" s="216" t="s">
        <v>41</v>
      </c>
      <c r="C19" s="216"/>
      <c r="D19" s="216"/>
      <c r="E19" s="216"/>
      <c r="F19" s="216"/>
      <c r="G19" s="217"/>
      <c r="H19" s="113">
        <v>0.7</v>
      </c>
      <c r="I19" s="114">
        <v>0.7</v>
      </c>
      <c r="J19" s="114">
        <v>0.7</v>
      </c>
      <c r="K19" s="114">
        <v>0.7</v>
      </c>
      <c r="L19" s="114">
        <v>0.7</v>
      </c>
      <c r="M19" s="114">
        <v>0.7</v>
      </c>
      <c r="N19" s="114">
        <v>0.7</v>
      </c>
      <c r="O19" s="114">
        <v>0.7</v>
      </c>
      <c r="P19" s="114">
        <v>0.7</v>
      </c>
      <c r="Q19" s="114">
        <v>0.7</v>
      </c>
      <c r="R19" s="114">
        <v>0.7</v>
      </c>
      <c r="S19" s="147">
        <v>0.7</v>
      </c>
      <c r="T19" s="148">
        <v>0.75</v>
      </c>
      <c r="U19" s="149">
        <v>0.75</v>
      </c>
      <c r="V19" s="149">
        <v>0.75</v>
      </c>
      <c r="W19" s="149">
        <v>0.75</v>
      </c>
      <c r="X19" s="149">
        <v>0.75</v>
      </c>
      <c r="Y19" s="149">
        <v>0.75</v>
      </c>
      <c r="Z19" s="149">
        <v>0.75</v>
      </c>
      <c r="AA19" s="149">
        <v>0.75</v>
      </c>
      <c r="AB19" s="149">
        <v>0.75</v>
      </c>
      <c r="AC19" s="149">
        <v>0.75</v>
      </c>
      <c r="AD19" s="149">
        <v>0.75</v>
      </c>
      <c r="AE19" s="150">
        <v>0.75</v>
      </c>
    </row>
    <row r="20" spans="1:31" ht="40.5" customHeight="1" x14ac:dyDescent="0.3">
      <c r="A20" s="103" t="s">
        <v>42</v>
      </c>
      <c r="B20" s="216" t="s">
        <v>43</v>
      </c>
      <c r="C20" s="216"/>
      <c r="D20" s="216"/>
      <c r="E20" s="216"/>
      <c r="F20" s="216"/>
      <c r="G20" s="217"/>
      <c r="H20" s="110">
        <f>H18*H19*(1+(80-H17)/H17)</f>
        <v>700</v>
      </c>
      <c r="I20" s="111">
        <f t="shared" ref="I20:AE20" si="1">I18*I19*(1+(80-I17)/I17)</f>
        <v>700</v>
      </c>
      <c r="J20" s="111">
        <f t="shared" si="1"/>
        <v>700</v>
      </c>
      <c r="K20" s="111">
        <f t="shared" si="1"/>
        <v>700</v>
      </c>
      <c r="L20" s="111">
        <f t="shared" si="1"/>
        <v>700</v>
      </c>
      <c r="M20" s="111">
        <f t="shared" si="1"/>
        <v>700</v>
      </c>
      <c r="N20" s="111">
        <f t="shared" si="1"/>
        <v>700</v>
      </c>
      <c r="O20" s="111">
        <f t="shared" si="1"/>
        <v>700</v>
      </c>
      <c r="P20" s="111">
        <f t="shared" si="1"/>
        <v>700</v>
      </c>
      <c r="Q20" s="111">
        <f t="shared" si="1"/>
        <v>700</v>
      </c>
      <c r="R20" s="111">
        <f t="shared" si="1"/>
        <v>700</v>
      </c>
      <c r="S20" s="143">
        <f t="shared" si="1"/>
        <v>700</v>
      </c>
      <c r="T20" s="151">
        <f>T18*T19*(1+(80-T17)/T17)</f>
        <v>787.5</v>
      </c>
      <c r="U20" s="111">
        <f t="shared" si="1"/>
        <v>787.5</v>
      </c>
      <c r="V20" s="111">
        <f t="shared" si="1"/>
        <v>787.5</v>
      </c>
      <c r="W20" s="111">
        <f t="shared" si="1"/>
        <v>787.5</v>
      </c>
      <c r="X20" s="111">
        <f t="shared" si="1"/>
        <v>787.5</v>
      </c>
      <c r="Y20" s="111">
        <f t="shared" si="1"/>
        <v>787.5</v>
      </c>
      <c r="Z20" s="111">
        <f t="shared" si="1"/>
        <v>787.5</v>
      </c>
      <c r="AA20" s="111">
        <f t="shared" si="1"/>
        <v>787.5</v>
      </c>
      <c r="AB20" s="111">
        <f t="shared" si="1"/>
        <v>787.5</v>
      </c>
      <c r="AC20" s="111">
        <f t="shared" si="1"/>
        <v>787.5</v>
      </c>
      <c r="AD20" s="111">
        <f t="shared" si="1"/>
        <v>787.5</v>
      </c>
      <c r="AE20" s="152">
        <f t="shared" si="1"/>
        <v>787.5</v>
      </c>
    </row>
    <row r="21" spans="1:31" s="39" customFormat="1" ht="19.2" x14ac:dyDescent="0.3">
      <c r="A21" s="61" t="s">
        <v>44</v>
      </c>
      <c r="B21" s="218" t="s">
        <v>45</v>
      </c>
      <c r="C21" s="218"/>
      <c r="D21" s="218"/>
      <c r="E21" s="218"/>
      <c r="F21" s="218"/>
      <c r="G21" s="219"/>
      <c r="H21" s="65" t="s">
        <v>62</v>
      </c>
      <c r="I21" s="66" t="s">
        <v>62</v>
      </c>
      <c r="J21" s="66" t="s">
        <v>62</v>
      </c>
      <c r="K21" s="66" t="s">
        <v>62</v>
      </c>
      <c r="L21" s="66" t="s">
        <v>62</v>
      </c>
      <c r="M21" s="66" t="s">
        <v>62</v>
      </c>
      <c r="N21" s="66" t="s">
        <v>62</v>
      </c>
      <c r="O21" s="66" t="s">
        <v>62</v>
      </c>
      <c r="P21" s="66" t="s">
        <v>62</v>
      </c>
      <c r="Q21" s="66" t="s">
        <v>62</v>
      </c>
      <c r="R21" s="66" t="s">
        <v>62</v>
      </c>
      <c r="S21" s="138" t="s">
        <v>62</v>
      </c>
      <c r="T21" s="153" t="s">
        <v>62</v>
      </c>
      <c r="U21" s="66" t="s">
        <v>62</v>
      </c>
      <c r="V21" s="66" t="s">
        <v>62</v>
      </c>
      <c r="W21" s="66" t="s">
        <v>62</v>
      </c>
      <c r="X21" s="66" t="s">
        <v>62</v>
      </c>
      <c r="Y21" s="66" t="s">
        <v>62</v>
      </c>
      <c r="Z21" s="66" t="s">
        <v>62</v>
      </c>
      <c r="AA21" s="66" t="s">
        <v>62</v>
      </c>
      <c r="AB21" s="66" t="s">
        <v>62</v>
      </c>
      <c r="AC21" s="66" t="s">
        <v>62</v>
      </c>
      <c r="AD21" s="66" t="s">
        <v>62</v>
      </c>
      <c r="AE21" s="154" t="s">
        <v>62</v>
      </c>
    </row>
    <row r="22" spans="1:31" s="39" customFormat="1" ht="19.2" x14ac:dyDescent="0.3">
      <c r="A22" s="61" t="s">
        <v>46</v>
      </c>
      <c r="B22" s="218" t="s">
        <v>47</v>
      </c>
      <c r="C22" s="218"/>
      <c r="D22" s="218"/>
      <c r="E22" s="218"/>
      <c r="F22" s="218"/>
      <c r="G22" s="219"/>
      <c r="H22" s="68">
        <v>600</v>
      </c>
      <c r="I22" s="69">
        <v>600</v>
      </c>
      <c r="J22" s="69">
        <v>600</v>
      </c>
      <c r="K22" s="69">
        <v>600</v>
      </c>
      <c r="L22" s="69">
        <v>600</v>
      </c>
      <c r="M22" s="69">
        <v>600</v>
      </c>
      <c r="N22" s="69">
        <v>600</v>
      </c>
      <c r="O22" s="69">
        <v>600</v>
      </c>
      <c r="P22" s="69">
        <v>600</v>
      </c>
      <c r="Q22" s="69">
        <v>600</v>
      </c>
      <c r="R22" s="69">
        <v>600</v>
      </c>
      <c r="S22" s="155">
        <v>600</v>
      </c>
      <c r="T22" s="156">
        <v>630</v>
      </c>
      <c r="U22" s="69">
        <v>630</v>
      </c>
      <c r="V22" s="69">
        <v>630</v>
      </c>
      <c r="W22" s="69">
        <v>630</v>
      </c>
      <c r="X22" s="69">
        <v>630</v>
      </c>
      <c r="Y22" s="69">
        <v>630</v>
      </c>
      <c r="Z22" s="69">
        <v>630</v>
      </c>
      <c r="AA22" s="69">
        <v>630</v>
      </c>
      <c r="AB22" s="69">
        <v>630</v>
      </c>
      <c r="AC22" s="69">
        <v>630</v>
      </c>
      <c r="AD22" s="69">
        <v>630</v>
      </c>
      <c r="AE22" s="157">
        <v>630</v>
      </c>
    </row>
    <row r="23" spans="1:31" ht="19.2" x14ac:dyDescent="0.3">
      <c r="A23" s="103" t="s">
        <v>48</v>
      </c>
      <c r="B23" s="216" t="s">
        <v>49</v>
      </c>
      <c r="C23" s="216"/>
      <c r="D23" s="216"/>
      <c r="E23" s="216"/>
      <c r="F23" s="216"/>
      <c r="G23" s="217"/>
      <c r="H23" s="108" t="b">
        <f t="shared" ref="H23:AE23" si="2">IF(H22&gt;H20, TRUE, FALSE)</f>
        <v>0</v>
      </c>
      <c r="I23" s="108" t="b">
        <f t="shared" si="2"/>
        <v>0</v>
      </c>
      <c r="J23" s="108" t="b">
        <f t="shared" si="2"/>
        <v>0</v>
      </c>
      <c r="K23" s="108" t="b">
        <f t="shared" si="2"/>
        <v>0</v>
      </c>
      <c r="L23" s="108" t="b">
        <f t="shared" si="2"/>
        <v>0</v>
      </c>
      <c r="M23" s="108" t="b">
        <f t="shared" si="2"/>
        <v>0</v>
      </c>
      <c r="N23" s="108" t="b">
        <f t="shared" si="2"/>
        <v>0</v>
      </c>
      <c r="O23" s="108" t="b">
        <f t="shared" si="2"/>
        <v>0</v>
      </c>
      <c r="P23" s="108" t="b">
        <f t="shared" si="2"/>
        <v>0</v>
      </c>
      <c r="Q23" s="108" t="b">
        <f t="shared" si="2"/>
        <v>0</v>
      </c>
      <c r="R23" s="108" t="b">
        <f t="shared" si="2"/>
        <v>0</v>
      </c>
      <c r="S23" s="141" t="b">
        <f t="shared" si="2"/>
        <v>0</v>
      </c>
      <c r="T23" s="139" t="b">
        <f t="shared" si="2"/>
        <v>0</v>
      </c>
      <c r="U23" s="108" t="b">
        <f t="shared" si="2"/>
        <v>0</v>
      </c>
      <c r="V23" s="108" t="b">
        <f t="shared" si="2"/>
        <v>0</v>
      </c>
      <c r="W23" s="108" t="b">
        <f t="shared" si="2"/>
        <v>0</v>
      </c>
      <c r="X23" s="108" t="b">
        <f t="shared" si="2"/>
        <v>0</v>
      </c>
      <c r="Y23" s="108" t="b">
        <f t="shared" si="2"/>
        <v>0</v>
      </c>
      <c r="Z23" s="108" t="b">
        <f t="shared" si="2"/>
        <v>0</v>
      </c>
      <c r="AA23" s="108" t="b">
        <f t="shared" si="2"/>
        <v>0</v>
      </c>
      <c r="AB23" s="108" t="b">
        <f t="shared" si="2"/>
        <v>0</v>
      </c>
      <c r="AC23" s="108" t="b">
        <f t="shared" si="2"/>
        <v>0</v>
      </c>
      <c r="AD23" s="108" t="b">
        <f t="shared" si="2"/>
        <v>0</v>
      </c>
      <c r="AE23" s="140" t="b">
        <f t="shared" si="2"/>
        <v>0</v>
      </c>
    </row>
    <row r="24" spans="1:31" ht="59.25" customHeight="1" x14ac:dyDescent="0.3">
      <c r="A24" s="103" t="s">
        <v>50</v>
      </c>
      <c r="B24" s="216" t="s">
        <v>152</v>
      </c>
      <c r="C24" s="216"/>
      <c r="D24" s="216"/>
      <c r="E24" s="216"/>
      <c r="F24" s="216"/>
      <c r="G24" s="217"/>
      <c r="H24" s="110">
        <f>IF(H23=TRUE, H22-H20, 0)</f>
        <v>0</v>
      </c>
      <c r="I24" s="111">
        <f t="shared" ref="I24:AE24" si="3">IF(I23=TRUE, I22-I20, 0)</f>
        <v>0</v>
      </c>
      <c r="J24" s="111">
        <f t="shared" si="3"/>
        <v>0</v>
      </c>
      <c r="K24" s="111">
        <f t="shared" si="3"/>
        <v>0</v>
      </c>
      <c r="L24" s="111">
        <f t="shared" si="3"/>
        <v>0</v>
      </c>
      <c r="M24" s="111">
        <f t="shared" si="3"/>
        <v>0</v>
      </c>
      <c r="N24" s="111">
        <f t="shared" si="3"/>
        <v>0</v>
      </c>
      <c r="O24" s="111">
        <f t="shared" si="3"/>
        <v>0</v>
      </c>
      <c r="P24" s="111">
        <f t="shared" si="3"/>
        <v>0</v>
      </c>
      <c r="Q24" s="111">
        <f t="shared" si="3"/>
        <v>0</v>
      </c>
      <c r="R24" s="111">
        <f t="shared" si="3"/>
        <v>0</v>
      </c>
      <c r="S24" s="143">
        <f t="shared" si="3"/>
        <v>0</v>
      </c>
      <c r="T24" s="151">
        <f t="shared" si="3"/>
        <v>0</v>
      </c>
      <c r="U24" s="111">
        <f t="shared" si="3"/>
        <v>0</v>
      </c>
      <c r="V24" s="111">
        <f t="shared" si="3"/>
        <v>0</v>
      </c>
      <c r="W24" s="111">
        <f t="shared" si="3"/>
        <v>0</v>
      </c>
      <c r="X24" s="111">
        <f t="shared" si="3"/>
        <v>0</v>
      </c>
      <c r="Y24" s="111">
        <f t="shared" si="3"/>
        <v>0</v>
      </c>
      <c r="Z24" s="111">
        <f t="shared" si="3"/>
        <v>0</v>
      </c>
      <c r="AA24" s="111">
        <f t="shared" si="3"/>
        <v>0</v>
      </c>
      <c r="AB24" s="111">
        <f t="shared" si="3"/>
        <v>0</v>
      </c>
      <c r="AC24" s="111">
        <f t="shared" si="3"/>
        <v>0</v>
      </c>
      <c r="AD24" s="111">
        <f t="shared" si="3"/>
        <v>0</v>
      </c>
      <c r="AE24" s="152">
        <f t="shared" si="3"/>
        <v>0</v>
      </c>
    </row>
    <row r="25" spans="1:31" ht="63" customHeight="1" x14ac:dyDescent="0.3">
      <c r="A25" s="103" t="s">
        <v>52</v>
      </c>
      <c r="B25" s="212" t="s">
        <v>153</v>
      </c>
      <c r="C25" s="212"/>
      <c r="D25" s="212"/>
      <c r="E25" s="212"/>
      <c r="F25" s="212"/>
      <c r="G25" s="213"/>
      <c r="H25" s="116">
        <f>IF(H23=TRUE,H20,H22)</f>
        <v>600</v>
      </c>
      <c r="I25" s="117">
        <f>IF(I23=TRUE,I20,I22)</f>
        <v>600</v>
      </c>
      <c r="J25" s="117">
        <f t="shared" ref="J25:AE25" si="4">IF(J23=TRUE,J20,J22)</f>
        <v>600</v>
      </c>
      <c r="K25" s="117">
        <f t="shared" si="4"/>
        <v>600</v>
      </c>
      <c r="L25" s="117">
        <f t="shared" si="4"/>
        <v>600</v>
      </c>
      <c r="M25" s="117">
        <f t="shared" si="4"/>
        <v>600</v>
      </c>
      <c r="N25" s="117">
        <f t="shared" si="4"/>
        <v>600</v>
      </c>
      <c r="O25" s="117">
        <f t="shared" si="4"/>
        <v>600</v>
      </c>
      <c r="P25" s="117">
        <f t="shared" si="4"/>
        <v>600</v>
      </c>
      <c r="Q25" s="117">
        <f t="shared" si="4"/>
        <v>600</v>
      </c>
      <c r="R25" s="117">
        <f t="shared" si="4"/>
        <v>600</v>
      </c>
      <c r="S25" s="158">
        <f t="shared" si="4"/>
        <v>600</v>
      </c>
      <c r="T25" s="159">
        <f>IF(T23=TRUE,T20,T22)</f>
        <v>630</v>
      </c>
      <c r="U25" s="117">
        <f t="shared" si="4"/>
        <v>630</v>
      </c>
      <c r="V25" s="117">
        <f t="shared" si="4"/>
        <v>630</v>
      </c>
      <c r="W25" s="117">
        <f t="shared" si="4"/>
        <v>630</v>
      </c>
      <c r="X25" s="117">
        <f t="shared" si="4"/>
        <v>630</v>
      </c>
      <c r="Y25" s="117">
        <f t="shared" si="4"/>
        <v>630</v>
      </c>
      <c r="Z25" s="117">
        <f t="shared" si="4"/>
        <v>630</v>
      </c>
      <c r="AA25" s="117">
        <f t="shared" si="4"/>
        <v>630</v>
      </c>
      <c r="AB25" s="117">
        <f t="shared" si="4"/>
        <v>630</v>
      </c>
      <c r="AC25" s="117">
        <f t="shared" si="4"/>
        <v>630</v>
      </c>
      <c r="AD25" s="117">
        <f t="shared" si="4"/>
        <v>630</v>
      </c>
      <c r="AE25" s="160">
        <f t="shared" si="4"/>
        <v>630</v>
      </c>
    </row>
    <row r="26" spans="1:31" ht="85.5" customHeight="1" x14ac:dyDescent="0.3">
      <c r="A26" s="119" t="s">
        <v>54</v>
      </c>
      <c r="B26" s="214" t="s">
        <v>154</v>
      </c>
      <c r="C26" s="214"/>
      <c r="D26" s="214"/>
      <c r="E26" s="214"/>
      <c r="F26" s="214"/>
      <c r="G26" s="215"/>
      <c r="H26" s="120">
        <v>0</v>
      </c>
      <c r="I26" s="121">
        <v>0</v>
      </c>
      <c r="J26" s="121">
        <v>0</v>
      </c>
      <c r="K26" s="121">
        <v>0</v>
      </c>
      <c r="L26" s="121">
        <v>0</v>
      </c>
      <c r="M26" s="121">
        <v>0</v>
      </c>
      <c r="N26" s="85">
        <v>0</v>
      </c>
      <c r="O26" s="85">
        <v>0</v>
      </c>
      <c r="P26" s="85">
        <v>0</v>
      </c>
      <c r="Q26" s="85">
        <v>0</v>
      </c>
      <c r="R26" s="85">
        <v>0</v>
      </c>
      <c r="S26" s="161">
        <v>0</v>
      </c>
      <c r="T26" s="162">
        <f>T20-T22</f>
        <v>157.5</v>
      </c>
      <c r="U26" s="121">
        <f t="shared" ref="U26:AE26" si="5">U20-U22</f>
        <v>157.5</v>
      </c>
      <c r="V26" s="121">
        <f t="shared" si="5"/>
        <v>157.5</v>
      </c>
      <c r="W26" s="121">
        <f t="shared" si="5"/>
        <v>157.5</v>
      </c>
      <c r="X26" s="121">
        <f t="shared" si="5"/>
        <v>157.5</v>
      </c>
      <c r="Y26" s="121">
        <f t="shared" si="5"/>
        <v>157.5</v>
      </c>
      <c r="Z26" s="121">
        <f t="shared" si="5"/>
        <v>157.5</v>
      </c>
      <c r="AA26" s="121">
        <f t="shared" si="5"/>
        <v>157.5</v>
      </c>
      <c r="AB26" s="121">
        <f t="shared" si="5"/>
        <v>157.5</v>
      </c>
      <c r="AC26" s="121">
        <f t="shared" si="5"/>
        <v>157.5</v>
      </c>
      <c r="AD26" s="121">
        <f t="shared" si="5"/>
        <v>157.5</v>
      </c>
      <c r="AE26" s="163">
        <f t="shared" si="5"/>
        <v>157.5</v>
      </c>
    </row>
  </sheetData>
  <sheetProtection sheet="1" objects="1" scenarios="1" selectLockedCells="1"/>
  <mergeCells count="21">
    <mergeCell ref="B18:G18"/>
    <mergeCell ref="A3:H3"/>
    <mergeCell ref="B10:G10"/>
    <mergeCell ref="H10:AE10"/>
    <mergeCell ref="B11:G11"/>
    <mergeCell ref="H11:AE11"/>
    <mergeCell ref="B12:G12"/>
    <mergeCell ref="B13:G13"/>
    <mergeCell ref="B14:G14"/>
    <mergeCell ref="B15:G15"/>
    <mergeCell ref="B16:G16"/>
    <mergeCell ref="B17:G17"/>
    <mergeCell ref="A4:B4"/>
    <mergeCell ref="B25:G25"/>
    <mergeCell ref="B26:G26"/>
    <mergeCell ref="B19:G19"/>
    <mergeCell ref="B20:G20"/>
    <mergeCell ref="B21:G21"/>
    <mergeCell ref="B22:G22"/>
    <mergeCell ref="B23:G23"/>
    <mergeCell ref="B24:G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070E9-B7F6-4C6D-BCED-440959AB739C}">
  <dimension ref="A1:AE26"/>
  <sheetViews>
    <sheetView showGridLines="0" zoomScaleNormal="100" workbookViewId="0"/>
  </sheetViews>
  <sheetFormatPr defaultColWidth="0" defaultRowHeight="14.4" zeroHeight="1" x14ac:dyDescent="0.3"/>
  <cols>
    <col min="1" max="1" width="12.109375" style="37" customWidth="1"/>
    <col min="2" max="2" width="8.88671875" style="37" customWidth="1"/>
    <col min="3" max="3" width="24.44140625" style="37" customWidth="1"/>
    <col min="4" max="4" width="26.88671875" style="37" customWidth="1"/>
    <col min="5" max="5" width="33.44140625" style="37" customWidth="1"/>
    <col min="6" max="6" width="26.88671875" style="37" customWidth="1"/>
    <col min="7" max="7" width="22.5546875" style="37" customWidth="1"/>
    <col min="8" max="31" width="10.6640625" style="37" customWidth="1"/>
    <col min="32" max="16384" width="8.88671875" style="37" hidden="1"/>
  </cols>
  <sheetData>
    <row r="1" spans="1:31" ht="19.2" x14ac:dyDescent="0.3">
      <c r="A1" s="88" t="s">
        <v>145</v>
      </c>
    </row>
    <row r="2" spans="1:31" s="36" customFormat="1" ht="39" customHeight="1" x14ac:dyDescent="0.45">
      <c r="A2" s="123" t="s">
        <v>148</v>
      </c>
      <c r="B2" s="31"/>
      <c r="C2" s="31"/>
      <c r="D2" s="31"/>
      <c r="E2" s="31"/>
      <c r="F2" s="31"/>
      <c r="G2" s="31"/>
      <c r="H2" s="31"/>
      <c r="I2" s="35"/>
      <c r="J2" s="35"/>
    </row>
    <row r="3" spans="1:31" ht="43.8" customHeight="1" x14ac:dyDescent="0.45">
      <c r="A3" s="220" t="s">
        <v>149</v>
      </c>
      <c r="B3" s="220"/>
      <c r="C3" s="220"/>
      <c r="D3" s="220"/>
      <c r="E3" s="220"/>
      <c r="F3" s="220"/>
      <c r="G3" s="220"/>
      <c r="H3" s="220"/>
      <c r="I3" s="35"/>
      <c r="J3" s="35"/>
    </row>
    <row r="4" spans="1:31" ht="57.6" x14ac:dyDescent="0.45">
      <c r="A4" s="233" t="s">
        <v>56</v>
      </c>
      <c r="B4" s="234"/>
      <c r="C4" s="124" t="s">
        <v>57</v>
      </c>
      <c r="D4" s="125" t="s">
        <v>58</v>
      </c>
      <c r="E4" s="31"/>
      <c r="F4" s="31"/>
      <c r="G4" s="31"/>
      <c r="H4" s="31"/>
      <c r="I4" s="35"/>
      <c r="J4" s="35"/>
    </row>
    <row r="5" spans="1:31" ht="38.4" x14ac:dyDescent="0.45">
      <c r="A5" s="126" t="s">
        <v>66</v>
      </c>
      <c r="B5" s="126" t="s">
        <v>67</v>
      </c>
      <c r="C5" s="126" t="s">
        <v>150</v>
      </c>
      <c r="D5" s="126" t="s">
        <v>151</v>
      </c>
      <c r="E5" s="31"/>
      <c r="F5" s="31"/>
      <c r="G5" s="31"/>
      <c r="H5" s="31"/>
      <c r="I5" s="35"/>
      <c r="J5" s="35"/>
    </row>
    <row r="6" spans="1:31" ht="19.2" x14ac:dyDescent="0.45">
      <c r="A6" s="127" t="s">
        <v>10</v>
      </c>
      <c r="B6" s="127" t="s">
        <v>11</v>
      </c>
      <c r="C6" s="128">
        <v>600</v>
      </c>
      <c r="D6" s="129">
        <f t="shared" ref="D6:D7" si="0">C6*1.05</f>
        <v>630</v>
      </c>
      <c r="E6" s="31"/>
      <c r="F6" s="31"/>
      <c r="G6" s="31"/>
      <c r="H6" s="31"/>
      <c r="I6" s="35"/>
      <c r="J6" s="35"/>
    </row>
    <row r="7" spans="1:31" ht="19.2" x14ac:dyDescent="0.45">
      <c r="A7" s="127" t="s">
        <v>13</v>
      </c>
      <c r="B7" s="127" t="s">
        <v>14</v>
      </c>
      <c r="C7" s="128">
        <v>1000</v>
      </c>
      <c r="D7" s="129">
        <f t="shared" si="0"/>
        <v>1050</v>
      </c>
      <c r="E7" s="31"/>
      <c r="F7" s="31"/>
      <c r="G7" s="31"/>
      <c r="H7" s="31"/>
      <c r="I7" s="35"/>
      <c r="J7" s="35"/>
    </row>
    <row r="8" spans="1:31" ht="19.2" x14ac:dyDescent="0.45">
      <c r="A8" s="127" t="s">
        <v>16</v>
      </c>
      <c r="B8" s="127" t="s">
        <v>17</v>
      </c>
      <c r="C8" s="128">
        <v>1200</v>
      </c>
      <c r="D8" s="129">
        <f>C8*1.05</f>
        <v>1260</v>
      </c>
      <c r="E8" s="31"/>
      <c r="F8" s="31"/>
      <c r="G8" s="31"/>
      <c r="H8" s="31"/>
      <c r="I8" s="35"/>
      <c r="J8" s="35"/>
    </row>
    <row r="9" spans="1:31" ht="41.4" customHeight="1" x14ac:dyDescent="0.45">
      <c r="A9" s="130" t="s">
        <v>59</v>
      </c>
      <c r="B9" s="96"/>
      <c r="C9" s="96"/>
      <c r="D9" s="96"/>
      <c r="E9" s="31"/>
      <c r="F9" s="31"/>
      <c r="G9" s="31"/>
      <c r="H9" s="31"/>
      <c r="I9" s="35"/>
      <c r="J9" s="35"/>
    </row>
    <row r="10" spans="1:31" ht="15.75" customHeight="1" x14ac:dyDescent="0.45">
      <c r="A10" s="97" t="s">
        <v>21</v>
      </c>
      <c r="B10" s="221" t="s">
        <v>22</v>
      </c>
      <c r="C10" s="221"/>
      <c r="D10" s="221"/>
      <c r="E10" s="221"/>
      <c r="F10" s="221"/>
      <c r="G10" s="222"/>
      <c r="H10" s="223" t="s">
        <v>23</v>
      </c>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4"/>
    </row>
    <row r="11" spans="1:31" ht="18" customHeight="1" x14ac:dyDescent="0.3">
      <c r="A11" s="98" t="s">
        <v>24</v>
      </c>
      <c r="B11" s="205" t="s">
        <v>25</v>
      </c>
      <c r="C11" s="206"/>
      <c r="D11" s="206"/>
      <c r="E11" s="206"/>
      <c r="F11" s="206"/>
      <c r="G11" s="206"/>
      <c r="H11" s="225"/>
      <c r="I11" s="226"/>
      <c r="J11" s="226"/>
      <c r="K11" s="226"/>
      <c r="L11" s="226"/>
      <c r="M11" s="226"/>
      <c r="N11" s="226"/>
      <c r="O11" s="226"/>
      <c r="P11" s="226"/>
      <c r="Q11" s="226"/>
      <c r="R11" s="226"/>
      <c r="S11" s="226"/>
      <c r="T11" s="226"/>
      <c r="U11" s="226"/>
      <c r="V11" s="226"/>
      <c r="W11" s="226"/>
      <c r="X11" s="226"/>
      <c r="Y11" s="226"/>
      <c r="Z11" s="226"/>
      <c r="AA11" s="226"/>
      <c r="AB11" s="226"/>
      <c r="AC11" s="226"/>
      <c r="AD11" s="226"/>
      <c r="AE11" s="235"/>
    </row>
    <row r="12" spans="1:31" ht="19.2" x14ac:dyDescent="0.45">
      <c r="A12" s="99" t="s">
        <v>26</v>
      </c>
      <c r="B12" s="203" t="s">
        <v>27</v>
      </c>
      <c r="C12" s="203"/>
      <c r="D12" s="203"/>
      <c r="E12" s="203"/>
      <c r="F12" s="203"/>
      <c r="G12" s="229"/>
      <c r="H12" s="100">
        <v>45292</v>
      </c>
      <c r="I12" s="101">
        <v>45323</v>
      </c>
      <c r="J12" s="101">
        <v>45352</v>
      </c>
      <c r="K12" s="101">
        <v>45383</v>
      </c>
      <c r="L12" s="101">
        <v>45413</v>
      </c>
      <c r="M12" s="101">
        <v>45444</v>
      </c>
      <c r="N12" s="101">
        <v>45474</v>
      </c>
      <c r="O12" s="101">
        <v>45505</v>
      </c>
      <c r="P12" s="101">
        <v>45536</v>
      </c>
      <c r="Q12" s="101">
        <v>45566</v>
      </c>
      <c r="R12" s="101">
        <v>45597</v>
      </c>
      <c r="S12" s="102">
        <v>45627</v>
      </c>
      <c r="T12" s="100">
        <v>45658</v>
      </c>
      <c r="U12" s="101">
        <v>45689</v>
      </c>
      <c r="V12" s="101">
        <v>45717</v>
      </c>
      <c r="W12" s="101">
        <v>45748</v>
      </c>
      <c r="X12" s="101">
        <v>45778</v>
      </c>
      <c r="Y12" s="101">
        <v>45809</v>
      </c>
      <c r="Z12" s="101">
        <v>45839</v>
      </c>
      <c r="AA12" s="101">
        <v>45870</v>
      </c>
      <c r="AB12" s="101">
        <v>45901</v>
      </c>
      <c r="AC12" s="101">
        <v>45931</v>
      </c>
      <c r="AD12" s="101">
        <v>45962</v>
      </c>
      <c r="AE12" s="102">
        <v>45992</v>
      </c>
    </row>
    <row r="13" spans="1:31" ht="19.2" x14ac:dyDescent="0.3">
      <c r="A13" s="103" t="s">
        <v>28</v>
      </c>
      <c r="B13" s="216" t="s">
        <v>29</v>
      </c>
      <c r="C13" s="216"/>
      <c r="D13" s="216"/>
      <c r="E13" s="216"/>
      <c r="F13" s="216"/>
      <c r="G13" s="217"/>
      <c r="H13" s="104">
        <v>45292</v>
      </c>
      <c r="I13" s="105">
        <v>45292</v>
      </c>
      <c r="J13" s="105">
        <v>45292</v>
      </c>
      <c r="K13" s="105">
        <v>45292</v>
      </c>
      <c r="L13" s="105">
        <v>45292</v>
      </c>
      <c r="M13" s="105">
        <v>45292</v>
      </c>
      <c r="N13" s="105">
        <v>45292</v>
      </c>
      <c r="O13" s="105">
        <v>45292</v>
      </c>
      <c r="P13" s="105">
        <v>45292</v>
      </c>
      <c r="Q13" s="105">
        <v>45292</v>
      </c>
      <c r="R13" s="105">
        <v>45292</v>
      </c>
      <c r="S13" s="106">
        <v>45292</v>
      </c>
      <c r="T13" s="104">
        <v>45658</v>
      </c>
      <c r="U13" s="105">
        <v>45658</v>
      </c>
      <c r="V13" s="105">
        <v>45658</v>
      </c>
      <c r="W13" s="105">
        <v>45658</v>
      </c>
      <c r="X13" s="105">
        <v>45658</v>
      </c>
      <c r="Y13" s="105">
        <v>45658</v>
      </c>
      <c r="Z13" s="105">
        <v>45658</v>
      </c>
      <c r="AA13" s="105">
        <v>45658</v>
      </c>
      <c r="AB13" s="105">
        <v>45658</v>
      </c>
      <c r="AC13" s="105">
        <v>45658</v>
      </c>
      <c r="AD13" s="105">
        <v>45658</v>
      </c>
      <c r="AE13" s="106">
        <v>45658</v>
      </c>
    </row>
    <row r="14" spans="1:31" ht="19.2" x14ac:dyDescent="0.3">
      <c r="A14" s="103" t="s">
        <v>30</v>
      </c>
      <c r="B14" s="216" t="s">
        <v>31</v>
      </c>
      <c r="C14" s="216"/>
      <c r="D14" s="216"/>
      <c r="E14" s="216"/>
      <c r="F14" s="216"/>
      <c r="G14" s="217"/>
      <c r="H14" s="107" t="s">
        <v>60</v>
      </c>
      <c r="I14" s="108" t="s">
        <v>60</v>
      </c>
      <c r="J14" s="108" t="s">
        <v>60</v>
      </c>
      <c r="K14" s="108" t="s">
        <v>60</v>
      </c>
      <c r="L14" s="108" t="s">
        <v>60</v>
      </c>
      <c r="M14" s="108" t="s">
        <v>60</v>
      </c>
      <c r="N14" s="66" t="s">
        <v>60</v>
      </c>
      <c r="O14" s="66" t="s">
        <v>60</v>
      </c>
      <c r="P14" s="66" t="s">
        <v>60</v>
      </c>
      <c r="Q14" s="66" t="s">
        <v>60</v>
      </c>
      <c r="R14" s="66" t="s">
        <v>60</v>
      </c>
      <c r="S14" s="66" t="s">
        <v>60</v>
      </c>
      <c r="T14" s="107" t="b">
        <v>1</v>
      </c>
      <c r="U14" s="108" t="b">
        <v>1</v>
      </c>
      <c r="V14" s="108" t="b">
        <v>1</v>
      </c>
      <c r="W14" s="108" t="b">
        <v>1</v>
      </c>
      <c r="X14" s="108" t="b">
        <v>1</v>
      </c>
      <c r="Y14" s="108" t="b">
        <v>1</v>
      </c>
      <c r="Z14" s="108" t="b">
        <v>1</v>
      </c>
      <c r="AA14" s="108" t="b">
        <v>1</v>
      </c>
      <c r="AB14" s="108" t="b">
        <v>1</v>
      </c>
      <c r="AC14" s="108" t="b">
        <v>1</v>
      </c>
      <c r="AD14" s="108" t="b">
        <v>1</v>
      </c>
      <c r="AE14" s="109" t="b">
        <v>1</v>
      </c>
    </row>
    <row r="15" spans="1:31" ht="46.5" customHeight="1" x14ac:dyDescent="0.3">
      <c r="A15" s="103" t="s">
        <v>32</v>
      </c>
      <c r="B15" s="216" t="s">
        <v>33</v>
      </c>
      <c r="C15" s="216"/>
      <c r="D15" s="216"/>
      <c r="E15" s="216"/>
      <c r="F15" s="216"/>
      <c r="G15" s="217"/>
      <c r="H15" s="107" t="b">
        <v>1</v>
      </c>
      <c r="I15" s="108" t="b">
        <v>1</v>
      </c>
      <c r="J15" s="108" t="b">
        <v>1</v>
      </c>
      <c r="K15" s="108" t="b">
        <v>1</v>
      </c>
      <c r="L15" s="108" t="b">
        <v>1</v>
      </c>
      <c r="M15" s="108" t="b">
        <v>1</v>
      </c>
      <c r="N15" s="108" t="b">
        <v>1</v>
      </c>
      <c r="O15" s="108" t="b">
        <v>1</v>
      </c>
      <c r="P15" s="108" t="b">
        <v>1</v>
      </c>
      <c r="Q15" s="108" t="b">
        <v>1</v>
      </c>
      <c r="R15" s="108" t="b">
        <v>1</v>
      </c>
      <c r="S15" s="109" t="b">
        <v>1</v>
      </c>
      <c r="T15" s="107" t="b">
        <v>1</v>
      </c>
      <c r="U15" s="108" t="b">
        <v>1</v>
      </c>
      <c r="V15" s="108" t="b">
        <v>1</v>
      </c>
      <c r="W15" s="108" t="b">
        <v>1</v>
      </c>
      <c r="X15" s="108" t="b">
        <v>1</v>
      </c>
      <c r="Y15" s="108" t="b">
        <v>1</v>
      </c>
      <c r="Z15" s="108" t="b">
        <v>1</v>
      </c>
      <c r="AA15" s="108" t="b">
        <v>1</v>
      </c>
      <c r="AB15" s="108" t="b">
        <v>1</v>
      </c>
      <c r="AC15" s="108" t="b">
        <v>1</v>
      </c>
      <c r="AD15" s="108" t="b">
        <v>1</v>
      </c>
      <c r="AE15" s="109" t="b">
        <v>1</v>
      </c>
    </row>
    <row r="16" spans="1:31" ht="135" customHeight="1" x14ac:dyDescent="0.3">
      <c r="A16" s="103" t="s">
        <v>34</v>
      </c>
      <c r="B16" s="230" t="s">
        <v>35</v>
      </c>
      <c r="C16" s="231"/>
      <c r="D16" s="231"/>
      <c r="E16" s="231"/>
      <c r="F16" s="231"/>
      <c r="G16" s="232"/>
      <c r="H16" s="107" t="s">
        <v>61</v>
      </c>
      <c r="I16" s="108" t="s">
        <v>61</v>
      </c>
      <c r="J16" s="108" t="s">
        <v>61</v>
      </c>
      <c r="K16" s="108" t="s">
        <v>61</v>
      </c>
      <c r="L16" s="108" t="s">
        <v>61</v>
      </c>
      <c r="M16" s="108" t="s">
        <v>61</v>
      </c>
      <c r="N16" s="108" t="s">
        <v>61</v>
      </c>
      <c r="O16" s="108" t="s">
        <v>61</v>
      </c>
      <c r="P16" s="108" t="s">
        <v>61</v>
      </c>
      <c r="Q16" s="108" t="s">
        <v>61</v>
      </c>
      <c r="R16" s="108" t="s">
        <v>61</v>
      </c>
      <c r="S16" s="109" t="s">
        <v>61</v>
      </c>
      <c r="T16" s="107" t="s">
        <v>61</v>
      </c>
      <c r="U16" s="108" t="s">
        <v>61</v>
      </c>
      <c r="V16" s="108" t="s">
        <v>61</v>
      </c>
      <c r="W16" s="108" t="s">
        <v>61</v>
      </c>
      <c r="X16" s="108" t="s">
        <v>61</v>
      </c>
      <c r="Y16" s="108" t="s">
        <v>61</v>
      </c>
      <c r="Z16" s="108" t="s">
        <v>61</v>
      </c>
      <c r="AA16" s="108" t="s">
        <v>61</v>
      </c>
      <c r="AB16" s="108" t="s">
        <v>61</v>
      </c>
      <c r="AC16" s="108" t="s">
        <v>61</v>
      </c>
      <c r="AD16" s="108" t="s">
        <v>61</v>
      </c>
      <c r="AE16" s="109" t="s">
        <v>61</v>
      </c>
    </row>
    <row r="17" spans="1:31" ht="20.25" customHeight="1" x14ac:dyDescent="0.3">
      <c r="A17" s="103" t="s">
        <v>36</v>
      </c>
      <c r="B17" s="216" t="s">
        <v>37</v>
      </c>
      <c r="C17" s="216"/>
      <c r="D17" s="216"/>
      <c r="E17" s="216"/>
      <c r="F17" s="216"/>
      <c r="G17" s="217"/>
      <c r="H17" s="107">
        <v>80</v>
      </c>
      <c r="I17" s="108">
        <v>80</v>
      </c>
      <c r="J17" s="108">
        <v>80</v>
      </c>
      <c r="K17" s="108">
        <v>80</v>
      </c>
      <c r="L17" s="108">
        <v>80</v>
      </c>
      <c r="M17" s="108">
        <v>80</v>
      </c>
      <c r="N17" s="108">
        <v>80</v>
      </c>
      <c r="O17" s="108">
        <v>80</v>
      </c>
      <c r="P17" s="108">
        <v>80</v>
      </c>
      <c r="Q17" s="108">
        <v>80</v>
      </c>
      <c r="R17" s="108">
        <v>80</v>
      </c>
      <c r="S17" s="109">
        <v>80</v>
      </c>
      <c r="T17" s="107">
        <v>80</v>
      </c>
      <c r="U17" s="108">
        <v>80</v>
      </c>
      <c r="V17" s="108">
        <v>80</v>
      </c>
      <c r="W17" s="108">
        <v>80</v>
      </c>
      <c r="X17" s="108">
        <v>80</v>
      </c>
      <c r="Y17" s="108">
        <v>80</v>
      </c>
      <c r="Z17" s="108">
        <v>80</v>
      </c>
      <c r="AA17" s="108">
        <v>80</v>
      </c>
      <c r="AB17" s="108">
        <v>80</v>
      </c>
      <c r="AC17" s="108">
        <v>80</v>
      </c>
      <c r="AD17" s="108">
        <v>80</v>
      </c>
      <c r="AE17" s="109">
        <v>80</v>
      </c>
    </row>
    <row r="18" spans="1:31" ht="36.75" customHeight="1" x14ac:dyDescent="0.3">
      <c r="A18" s="103" t="s">
        <v>38</v>
      </c>
      <c r="B18" s="216" t="s">
        <v>39</v>
      </c>
      <c r="C18" s="216"/>
      <c r="D18" s="216"/>
      <c r="E18" s="216"/>
      <c r="F18" s="216"/>
      <c r="G18" s="217"/>
      <c r="H18" s="110">
        <v>1000</v>
      </c>
      <c r="I18" s="111">
        <v>1000</v>
      </c>
      <c r="J18" s="111">
        <v>1000</v>
      </c>
      <c r="K18" s="111">
        <v>1000</v>
      </c>
      <c r="L18" s="111">
        <v>1000</v>
      </c>
      <c r="M18" s="111">
        <v>1000</v>
      </c>
      <c r="N18" s="111">
        <v>1000</v>
      </c>
      <c r="O18" s="111">
        <v>1000</v>
      </c>
      <c r="P18" s="111">
        <v>1000</v>
      </c>
      <c r="Q18" s="111">
        <v>1000</v>
      </c>
      <c r="R18" s="111">
        <v>1000</v>
      </c>
      <c r="S18" s="112">
        <v>1000</v>
      </c>
      <c r="T18" s="110">
        <v>1050</v>
      </c>
      <c r="U18" s="111">
        <v>1050</v>
      </c>
      <c r="V18" s="111">
        <v>1050</v>
      </c>
      <c r="W18" s="111">
        <v>1050</v>
      </c>
      <c r="X18" s="111">
        <v>1050</v>
      </c>
      <c r="Y18" s="111">
        <v>1050</v>
      </c>
      <c r="Z18" s="111">
        <v>1050</v>
      </c>
      <c r="AA18" s="111">
        <v>1050</v>
      </c>
      <c r="AB18" s="111">
        <v>1050</v>
      </c>
      <c r="AC18" s="111">
        <v>1050</v>
      </c>
      <c r="AD18" s="111">
        <v>1050</v>
      </c>
      <c r="AE18" s="112">
        <v>1050</v>
      </c>
    </row>
    <row r="19" spans="1:31" ht="81" customHeight="1" x14ac:dyDescent="0.3">
      <c r="A19" s="103" t="s">
        <v>40</v>
      </c>
      <c r="B19" s="216" t="s">
        <v>41</v>
      </c>
      <c r="C19" s="216"/>
      <c r="D19" s="216"/>
      <c r="E19" s="216"/>
      <c r="F19" s="216"/>
      <c r="G19" s="217"/>
      <c r="H19" s="113">
        <v>0.7</v>
      </c>
      <c r="I19" s="114">
        <v>0.7</v>
      </c>
      <c r="J19" s="114">
        <v>0.7</v>
      </c>
      <c r="K19" s="114">
        <v>0.7</v>
      </c>
      <c r="L19" s="114">
        <v>0.7</v>
      </c>
      <c r="M19" s="114">
        <v>0.7</v>
      </c>
      <c r="N19" s="114">
        <v>0.7</v>
      </c>
      <c r="O19" s="114">
        <v>0.7</v>
      </c>
      <c r="P19" s="114">
        <v>0.7</v>
      </c>
      <c r="Q19" s="114">
        <v>0.7</v>
      </c>
      <c r="R19" s="114">
        <v>0.7</v>
      </c>
      <c r="S19" s="115">
        <v>0.7</v>
      </c>
      <c r="T19" s="113">
        <v>0.75</v>
      </c>
      <c r="U19" s="114">
        <v>0.75</v>
      </c>
      <c r="V19" s="114">
        <v>0.75</v>
      </c>
      <c r="W19" s="114">
        <v>0.75</v>
      </c>
      <c r="X19" s="114">
        <v>0.75</v>
      </c>
      <c r="Y19" s="114">
        <v>0.75</v>
      </c>
      <c r="Z19" s="114">
        <v>0.75</v>
      </c>
      <c r="AA19" s="114">
        <v>0.75</v>
      </c>
      <c r="AB19" s="114">
        <v>0.75</v>
      </c>
      <c r="AC19" s="114">
        <v>0.75</v>
      </c>
      <c r="AD19" s="114">
        <v>0.75</v>
      </c>
      <c r="AE19" s="115">
        <v>0.75</v>
      </c>
    </row>
    <row r="20" spans="1:31" ht="40.5" customHeight="1" x14ac:dyDescent="0.3">
      <c r="A20" s="103" t="s">
        <v>42</v>
      </c>
      <c r="B20" s="216" t="s">
        <v>43</v>
      </c>
      <c r="C20" s="216"/>
      <c r="D20" s="216"/>
      <c r="E20" s="216"/>
      <c r="F20" s="216"/>
      <c r="G20" s="217"/>
      <c r="H20" s="110">
        <f>H18*H19*(1+(80-H17)/H17)</f>
        <v>700</v>
      </c>
      <c r="I20" s="111">
        <f t="shared" ref="I20:AE20" si="1">I18*I19*(1+(80-I17)/I17)</f>
        <v>700</v>
      </c>
      <c r="J20" s="111">
        <f t="shared" si="1"/>
        <v>700</v>
      </c>
      <c r="K20" s="111">
        <f t="shared" si="1"/>
        <v>700</v>
      </c>
      <c r="L20" s="111">
        <f t="shared" si="1"/>
        <v>700</v>
      </c>
      <c r="M20" s="111">
        <f t="shared" si="1"/>
        <v>700</v>
      </c>
      <c r="N20" s="111">
        <f t="shared" si="1"/>
        <v>700</v>
      </c>
      <c r="O20" s="111">
        <f t="shared" si="1"/>
        <v>700</v>
      </c>
      <c r="P20" s="111">
        <f t="shared" si="1"/>
        <v>700</v>
      </c>
      <c r="Q20" s="111">
        <f t="shared" si="1"/>
        <v>700</v>
      </c>
      <c r="R20" s="111">
        <f t="shared" si="1"/>
        <v>700</v>
      </c>
      <c r="S20" s="112">
        <f t="shared" si="1"/>
        <v>700</v>
      </c>
      <c r="T20" s="110">
        <f>T18*T19*(1+(80-T17)/T17)</f>
        <v>787.5</v>
      </c>
      <c r="U20" s="111">
        <f t="shared" si="1"/>
        <v>787.5</v>
      </c>
      <c r="V20" s="111">
        <f t="shared" si="1"/>
        <v>787.5</v>
      </c>
      <c r="W20" s="111">
        <f t="shared" si="1"/>
        <v>787.5</v>
      </c>
      <c r="X20" s="111">
        <f t="shared" si="1"/>
        <v>787.5</v>
      </c>
      <c r="Y20" s="111">
        <f t="shared" si="1"/>
        <v>787.5</v>
      </c>
      <c r="Z20" s="111">
        <f t="shared" si="1"/>
        <v>787.5</v>
      </c>
      <c r="AA20" s="111">
        <f t="shared" si="1"/>
        <v>787.5</v>
      </c>
      <c r="AB20" s="111">
        <f t="shared" si="1"/>
        <v>787.5</v>
      </c>
      <c r="AC20" s="111">
        <f t="shared" si="1"/>
        <v>787.5</v>
      </c>
      <c r="AD20" s="111">
        <f t="shared" si="1"/>
        <v>787.5</v>
      </c>
      <c r="AE20" s="112">
        <f t="shared" si="1"/>
        <v>787.5</v>
      </c>
    </row>
    <row r="21" spans="1:31" s="39" customFormat="1" ht="19.2" x14ac:dyDescent="0.3">
      <c r="A21" s="61" t="s">
        <v>44</v>
      </c>
      <c r="B21" s="218" t="s">
        <v>45</v>
      </c>
      <c r="C21" s="218"/>
      <c r="D21" s="218"/>
      <c r="E21" s="218"/>
      <c r="F21" s="218"/>
      <c r="G21" s="219"/>
      <c r="H21" s="65" t="s">
        <v>61</v>
      </c>
      <c r="I21" s="66" t="s">
        <v>61</v>
      </c>
      <c r="J21" s="66" t="s">
        <v>61</v>
      </c>
      <c r="K21" s="66" t="s">
        <v>61</v>
      </c>
      <c r="L21" s="66" t="s">
        <v>61</v>
      </c>
      <c r="M21" s="66" t="s">
        <v>61</v>
      </c>
      <c r="N21" s="66" t="s">
        <v>61</v>
      </c>
      <c r="O21" s="66" t="s">
        <v>61</v>
      </c>
      <c r="P21" s="66" t="s">
        <v>61</v>
      </c>
      <c r="Q21" s="66" t="s">
        <v>61</v>
      </c>
      <c r="R21" s="66" t="s">
        <v>61</v>
      </c>
      <c r="S21" s="67" t="s">
        <v>61</v>
      </c>
      <c r="T21" s="65" t="s">
        <v>61</v>
      </c>
      <c r="U21" s="66" t="s">
        <v>61</v>
      </c>
      <c r="V21" s="66" t="s">
        <v>61</v>
      </c>
      <c r="W21" s="66" t="s">
        <v>61</v>
      </c>
      <c r="X21" s="66" t="s">
        <v>61</v>
      </c>
      <c r="Y21" s="66" t="s">
        <v>61</v>
      </c>
      <c r="Z21" s="66" t="s">
        <v>61</v>
      </c>
      <c r="AA21" s="66" t="s">
        <v>61</v>
      </c>
      <c r="AB21" s="66" t="s">
        <v>61</v>
      </c>
      <c r="AC21" s="66" t="s">
        <v>61</v>
      </c>
      <c r="AD21" s="66" t="s">
        <v>61</v>
      </c>
      <c r="AE21" s="67" t="s">
        <v>61</v>
      </c>
    </row>
    <row r="22" spans="1:31" s="39" customFormat="1" ht="19.2" x14ac:dyDescent="0.3">
      <c r="A22" s="61" t="s">
        <v>46</v>
      </c>
      <c r="B22" s="218" t="s">
        <v>47</v>
      </c>
      <c r="C22" s="218"/>
      <c r="D22" s="218"/>
      <c r="E22" s="218"/>
      <c r="F22" s="218"/>
      <c r="G22" s="219"/>
      <c r="H22" s="68">
        <v>1000</v>
      </c>
      <c r="I22" s="69">
        <v>1000</v>
      </c>
      <c r="J22" s="69">
        <v>1000</v>
      </c>
      <c r="K22" s="69">
        <v>1000</v>
      </c>
      <c r="L22" s="69">
        <v>1000</v>
      </c>
      <c r="M22" s="69">
        <v>1000</v>
      </c>
      <c r="N22" s="69">
        <v>1000</v>
      </c>
      <c r="O22" s="69">
        <v>1000</v>
      </c>
      <c r="P22" s="69">
        <v>1000</v>
      </c>
      <c r="Q22" s="69">
        <v>1000</v>
      </c>
      <c r="R22" s="69">
        <v>1000</v>
      </c>
      <c r="S22" s="70">
        <v>1000</v>
      </c>
      <c r="T22" s="68">
        <v>1050</v>
      </c>
      <c r="U22" s="69">
        <v>1050</v>
      </c>
      <c r="V22" s="69">
        <v>1050</v>
      </c>
      <c r="W22" s="69">
        <v>1050</v>
      </c>
      <c r="X22" s="69">
        <v>1050</v>
      </c>
      <c r="Y22" s="69">
        <v>1050</v>
      </c>
      <c r="Z22" s="69">
        <v>1050</v>
      </c>
      <c r="AA22" s="69">
        <v>1050</v>
      </c>
      <c r="AB22" s="69">
        <v>1050</v>
      </c>
      <c r="AC22" s="69">
        <v>1050</v>
      </c>
      <c r="AD22" s="69">
        <v>1050</v>
      </c>
      <c r="AE22" s="70">
        <v>1050</v>
      </c>
    </row>
    <row r="23" spans="1:31" ht="19.2" x14ac:dyDescent="0.3">
      <c r="A23" s="103" t="s">
        <v>48</v>
      </c>
      <c r="B23" s="216" t="s">
        <v>49</v>
      </c>
      <c r="C23" s="216"/>
      <c r="D23" s="216"/>
      <c r="E23" s="216"/>
      <c r="F23" s="216"/>
      <c r="G23" s="217"/>
      <c r="H23" s="108" t="b">
        <f t="shared" ref="H23:AE23" si="2">IF(H22&gt;H20, TRUE, FALSE)</f>
        <v>1</v>
      </c>
      <c r="I23" s="108" t="b">
        <f t="shared" si="2"/>
        <v>1</v>
      </c>
      <c r="J23" s="108" t="b">
        <f t="shared" si="2"/>
        <v>1</v>
      </c>
      <c r="K23" s="108" t="b">
        <f t="shared" si="2"/>
        <v>1</v>
      </c>
      <c r="L23" s="108" t="b">
        <f t="shared" si="2"/>
        <v>1</v>
      </c>
      <c r="M23" s="108" t="b">
        <f t="shared" si="2"/>
        <v>1</v>
      </c>
      <c r="N23" s="108" t="b">
        <f t="shared" si="2"/>
        <v>1</v>
      </c>
      <c r="O23" s="108" t="b">
        <f t="shared" si="2"/>
        <v>1</v>
      </c>
      <c r="P23" s="108" t="b">
        <f t="shared" si="2"/>
        <v>1</v>
      </c>
      <c r="Q23" s="108" t="b">
        <f t="shared" si="2"/>
        <v>1</v>
      </c>
      <c r="R23" s="108" t="b">
        <f t="shared" si="2"/>
        <v>1</v>
      </c>
      <c r="S23" s="109" t="b">
        <f t="shared" si="2"/>
        <v>1</v>
      </c>
      <c r="T23" s="107" t="b">
        <f t="shared" si="2"/>
        <v>1</v>
      </c>
      <c r="U23" s="108" t="b">
        <f t="shared" si="2"/>
        <v>1</v>
      </c>
      <c r="V23" s="108" t="b">
        <f t="shared" si="2"/>
        <v>1</v>
      </c>
      <c r="W23" s="108" t="b">
        <f t="shared" si="2"/>
        <v>1</v>
      </c>
      <c r="X23" s="108" t="b">
        <f t="shared" si="2"/>
        <v>1</v>
      </c>
      <c r="Y23" s="108" t="b">
        <f t="shared" si="2"/>
        <v>1</v>
      </c>
      <c r="Z23" s="108" t="b">
        <f t="shared" si="2"/>
        <v>1</v>
      </c>
      <c r="AA23" s="108" t="b">
        <f t="shared" si="2"/>
        <v>1</v>
      </c>
      <c r="AB23" s="108" t="b">
        <f t="shared" si="2"/>
        <v>1</v>
      </c>
      <c r="AC23" s="108" t="b">
        <f t="shared" si="2"/>
        <v>1</v>
      </c>
      <c r="AD23" s="108" t="b">
        <f t="shared" si="2"/>
        <v>1</v>
      </c>
      <c r="AE23" s="109" t="b">
        <f t="shared" si="2"/>
        <v>1</v>
      </c>
    </row>
    <row r="24" spans="1:31" ht="59.25" customHeight="1" x14ac:dyDescent="0.3">
      <c r="A24" s="103" t="s">
        <v>50</v>
      </c>
      <c r="B24" s="216" t="s">
        <v>152</v>
      </c>
      <c r="C24" s="216"/>
      <c r="D24" s="216"/>
      <c r="E24" s="216"/>
      <c r="F24" s="216"/>
      <c r="G24" s="217"/>
      <c r="H24" s="110">
        <f>IF(H23=TRUE, H22-H20, 0)</f>
        <v>300</v>
      </c>
      <c r="I24" s="111">
        <f>IF(I23=TRUE, I22-I20, 0)</f>
        <v>300</v>
      </c>
      <c r="J24" s="111">
        <f>IF(J23=TRUE, J22-J20, 0)</f>
        <v>300</v>
      </c>
      <c r="K24" s="111">
        <f t="shared" ref="K24:AE24" si="3">IF(K23=TRUE, K22-K20, 0)</f>
        <v>300</v>
      </c>
      <c r="L24" s="111">
        <f t="shared" si="3"/>
        <v>300</v>
      </c>
      <c r="M24" s="111">
        <f t="shared" si="3"/>
        <v>300</v>
      </c>
      <c r="N24" s="111">
        <f t="shared" si="3"/>
        <v>300</v>
      </c>
      <c r="O24" s="111">
        <f t="shared" si="3"/>
        <v>300</v>
      </c>
      <c r="P24" s="111">
        <f t="shared" si="3"/>
        <v>300</v>
      </c>
      <c r="Q24" s="111">
        <f t="shared" si="3"/>
        <v>300</v>
      </c>
      <c r="R24" s="111">
        <f t="shared" si="3"/>
        <v>300</v>
      </c>
      <c r="S24" s="112">
        <f t="shared" si="3"/>
        <v>300</v>
      </c>
      <c r="T24" s="110">
        <f>IF(T23=TRUE, T22-T20, 0)</f>
        <v>262.5</v>
      </c>
      <c r="U24" s="111">
        <f t="shared" si="3"/>
        <v>262.5</v>
      </c>
      <c r="V24" s="111">
        <f t="shared" si="3"/>
        <v>262.5</v>
      </c>
      <c r="W24" s="111">
        <f t="shared" si="3"/>
        <v>262.5</v>
      </c>
      <c r="X24" s="111">
        <f t="shared" si="3"/>
        <v>262.5</v>
      </c>
      <c r="Y24" s="111">
        <f t="shared" si="3"/>
        <v>262.5</v>
      </c>
      <c r="Z24" s="111">
        <f t="shared" si="3"/>
        <v>262.5</v>
      </c>
      <c r="AA24" s="111">
        <f t="shared" si="3"/>
        <v>262.5</v>
      </c>
      <c r="AB24" s="111">
        <f t="shared" si="3"/>
        <v>262.5</v>
      </c>
      <c r="AC24" s="111">
        <f t="shared" si="3"/>
        <v>262.5</v>
      </c>
      <c r="AD24" s="111">
        <f t="shared" si="3"/>
        <v>262.5</v>
      </c>
      <c r="AE24" s="112">
        <f t="shared" si="3"/>
        <v>262.5</v>
      </c>
    </row>
    <row r="25" spans="1:31" ht="63" customHeight="1" x14ac:dyDescent="0.3">
      <c r="A25" s="103" t="s">
        <v>52</v>
      </c>
      <c r="B25" s="212" t="s">
        <v>153</v>
      </c>
      <c r="C25" s="212"/>
      <c r="D25" s="212"/>
      <c r="E25" s="212"/>
      <c r="F25" s="212"/>
      <c r="G25" s="213"/>
      <c r="H25" s="116">
        <f>IF(H23=TRUE,H20,H22)</f>
        <v>700</v>
      </c>
      <c r="I25" s="117">
        <f t="shared" ref="I25:AE25" si="4">IF(I23=TRUE,I20,I22)</f>
        <v>700</v>
      </c>
      <c r="J25" s="117">
        <f t="shared" si="4"/>
        <v>700</v>
      </c>
      <c r="K25" s="117">
        <f t="shared" si="4"/>
        <v>700</v>
      </c>
      <c r="L25" s="117">
        <f t="shared" si="4"/>
        <v>700</v>
      </c>
      <c r="M25" s="117">
        <f t="shared" si="4"/>
        <v>700</v>
      </c>
      <c r="N25" s="117">
        <f t="shared" si="4"/>
        <v>700</v>
      </c>
      <c r="O25" s="117">
        <f t="shared" si="4"/>
        <v>700</v>
      </c>
      <c r="P25" s="117">
        <f t="shared" si="4"/>
        <v>700</v>
      </c>
      <c r="Q25" s="117">
        <f t="shared" si="4"/>
        <v>700</v>
      </c>
      <c r="R25" s="117">
        <f t="shared" si="4"/>
        <v>700</v>
      </c>
      <c r="S25" s="118">
        <f t="shared" si="4"/>
        <v>700</v>
      </c>
      <c r="T25" s="116">
        <f t="shared" si="4"/>
        <v>787.5</v>
      </c>
      <c r="U25" s="117">
        <f t="shared" si="4"/>
        <v>787.5</v>
      </c>
      <c r="V25" s="117">
        <f t="shared" si="4"/>
        <v>787.5</v>
      </c>
      <c r="W25" s="117">
        <f t="shared" si="4"/>
        <v>787.5</v>
      </c>
      <c r="X25" s="117">
        <f t="shared" si="4"/>
        <v>787.5</v>
      </c>
      <c r="Y25" s="117">
        <f t="shared" si="4"/>
        <v>787.5</v>
      </c>
      <c r="Z25" s="117">
        <f t="shared" si="4"/>
        <v>787.5</v>
      </c>
      <c r="AA25" s="117">
        <f t="shared" si="4"/>
        <v>787.5</v>
      </c>
      <c r="AB25" s="117">
        <f t="shared" si="4"/>
        <v>787.5</v>
      </c>
      <c r="AC25" s="117">
        <f t="shared" si="4"/>
        <v>787.5</v>
      </c>
      <c r="AD25" s="117">
        <f t="shared" si="4"/>
        <v>787.5</v>
      </c>
      <c r="AE25" s="118">
        <f t="shared" si="4"/>
        <v>787.5</v>
      </c>
    </row>
    <row r="26" spans="1:31" ht="85.5" customHeight="1" x14ac:dyDescent="0.3">
      <c r="A26" s="119" t="s">
        <v>54</v>
      </c>
      <c r="B26" s="214" t="s">
        <v>154</v>
      </c>
      <c r="C26" s="214"/>
      <c r="D26" s="214"/>
      <c r="E26" s="214"/>
      <c r="F26" s="214"/>
      <c r="G26" s="215"/>
      <c r="H26" s="120">
        <v>0</v>
      </c>
      <c r="I26" s="121">
        <v>0</v>
      </c>
      <c r="J26" s="121">
        <v>0</v>
      </c>
      <c r="K26" s="121">
        <v>0</v>
      </c>
      <c r="L26" s="121">
        <v>0</v>
      </c>
      <c r="M26" s="121">
        <v>0</v>
      </c>
      <c r="N26" s="121">
        <v>0</v>
      </c>
      <c r="O26" s="121">
        <v>0</v>
      </c>
      <c r="P26" s="121">
        <v>0</v>
      </c>
      <c r="Q26" s="121">
        <v>0</v>
      </c>
      <c r="R26" s="121">
        <v>0</v>
      </c>
      <c r="S26" s="122">
        <v>0</v>
      </c>
      <c r="T26" s="120">
        <v>0</v>
      </c>
      <c r="U26" s="121">
        <v>0</v>
      </c>
      <c r="V26" s="121">
        <v>0</v>
      </c>
      <c r="W26" s="121">
        <v>0</v>
      </c>
      <c r="X26" s="121">
        <v>0</v>
      </c>
      <c r="Y26" s="121">
        <v>0</v>
      </c>
      <c r="Z26" s="121">
        <v>0</v>
      </c>
      <c r="AA26" s="121">
        <v>0</v>
      </c>
      <c r="AB26" s="121">
        <v>0</v>
      </c>
      <c r="AC26" s="121">
        <v>0</v>
      </c>
      <c r="AD26" s="121">
        <v>0</v>
      </c>
      <c r="AE26" s="122">
        <v>0</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F7B91-804D-4601-98BE-0219E06C0500}">
  <sheetPr>
    <tabColor theme="5" tint="0.79998168889431442"/>
  </sheetPr>
  <dimension ref="A1:J63"/>
  <sheetViews>
    <sheetView workbookViewId="0">
      <selection activeCell="B12" sqref="B12:G12"/>
    </sheetView>
  </sheetViews>
  <sheetFormatPr defaultRowHeight="14.4" x14ac:dyDescent="0.3"/>
  <cols>
    <col min="1" max="1" width="12.109375" customWidth="1"/>
    <col min="3" max="3" width="24.44140625" customWidth="1"/>
    <col min="4" max="4" width="23.6640625" customWidth="1"/>
    <col min="5" max="5" width="33.44140625" customWidth="1"/>
    <col min="6" max="6" width="26.88671875" customWidth="1"/>
    <col min="7" max="7" width="22.5546875" customWidth="1"/>
    <col min="8" max="8" width="23.88671875" customWidth="1"/>
  </cols>
  <sheetData>
    <row r="1" spans="1:10" ht="19.2" x14ac:dyDescent="0.45">
      <c r="A1" s="13" t="s">
        <v>63</v>
      </c>
      <c r="B1" s="14"/>
      <c r="C1" s="14"/>
      <c r="D1" s="14"/>
      <c r="E1" s="2"/>
      <c r="F1" s="2"/>
      <c r="G1" s="2"/>
      <c r="H1" s="2"/>
      <c r="I1" s="2"/>
      <c r="J1" s="2"/>
    </row>
    <row r="2" spans="1:10" ht="19.2" x14ac:dyDescent="0.45">
      <c r="A2" s="236" t="s">
        <v>64</v>
      </c>
      <c r="B2" s="236"/>
      <c r="C2" s="236"/>
      <c r="D2" s="236"/>
      <c r="E2" s="236"/>
      <c r="F2" s="236"/>
      <c r="G2" s="236"/>
      <c r="H2" s="236"/>
      <c r="I2" s="2"/>
      <c r="J2" s="2"/>
    </row>
    <row r="3" spans="1:10" s="1" customFormat="1" ht="45" customHeight="1" x14ac:dyDescent="0.45">
      <c r="A3" s="244" t="s">
        <v>65</v>
      </c>
      <c r="B3" s="244"/>
      <c r="C3" s="244"/>
      <c r="D3" s="244"/>
      <c r="E3" s="244"/>
      <c r="F3" s="244"/>
      <c r="G3" s="244"/>
      <c r="H3" s="244"/>
      <c r="I3" s="2"/>
      <c r="J3" s="2"/>
    </row>
    <row r="4" spans="1:10" ht="57.6" x14ac:dyDescent="0.45">
      <c r="A4" s="3" t="s">
        <v>66</v>
      </c>
      <c r="B4" s="4" t="s">
        <v>67</v>
      </c>
      <c r="C4" s="4" t="s">
        <v>68</v>
      </c>
      <c r="D4" s="4" t="s">
        <v>69</v>
      </c>
      <c r="E4" s="24" t="s">
        <v>70</v>
      </c>
      <c r="F4" s="4" t="s">
        <v>71</v>
      </c>
      <c r="G4" s="4" t="s">
        <v>72</v>
      </c>
      <c r="H4" s="5" t="s">
        <v>73</v>
      </c>
      <c r="I4" s="2"/>
      <c r="J4" s="2"/>
    </row>
    <row r="5" spans="1:10" ht="19.2" x14ac:dyDescent="0.45">
      <c r="A5" s="6" t="s">
        <v>10</v>
      </c>
      <c r="B5" s="31" t="s">
        <v>11</v>
      </c>
      <c r="C5" s="31" t="s">
        <v>12</v>
      </c>
      <c r="D5" s="31" t="s">
        <v>74</v>
      </c>
      <c r="E5" s="31" t="s">
        <v>74</v>
      </c>
      <c r="F5" s="31" t="s">
        <v>12</v>
      </c>
      <c r="G5" s="31" t="s">
        <v>75</v>
      </c>
      <c r="H5" s="12">
        <v>0</v>
      </c>
      <c r="I5" s="2"/>
      <c r="J5" s="2"/>
    </row>
    <row r="6" spans="1:10" ht="19.2" x14ac:dyDescent="0.45">
      <c r="A6" s="6" t="s">
        <v>13</v>
      </c>
      <c r="B6" s="31" t="s">
        <v>14</v>
      </c>
      <c r="C6" s="31" t="s">
        <v>15</v>
      </c>
      <c r="D6" s="31" t="s">
        <v>76</v>
      </c>
      <c r="E6" s="31" t="s">
        <v>77</v>
      </c>
      <c r="F6" s="31" t="s">
        <v>77</v>
      </c>
      <c r="G6" s="31" t="s">
        <v>78</v>
      </c>
      <c r="H6" s="7" t="s">
        <v>75</v>
      </c>
      <c r="I6" s="2"/>
      <c r="J6" s="2"/>
    </row>
    <row r="7" spans="1:10" ht="22.5" customHeight="1" x14ac:dyDescent="0.45">
      <c r="A7" s="8" t="s">
        <v>16</v>
      </c>
      <c r="B7" s="9" t="s">
        <v>17</v>
      </c>
      <c r="C7" s="9" t="s">
        <v>18</v>
      </c>
      <c r="D7" s="9" t="s">
        <v>74</v>
      </c>
      <c r="E7" s="9" t="s">
        <v>74</v>
      </c>
      <c r="F7" s="9" t="s">
        <v>77</v>
      </c>
      <c r="G7" s="9" t="s">
        <v>79</v>
      </c>
      <c r="H7" s="10" t="s">
        <v>75</v>
      </c>
      <c r="I7" s="2"/>
      <c r="J7" s="2"/>
    </row>
    <row r="8" spans="1:10" ht="19.2" x14ac:dyDescent="0.45">
      <c r="A8" s="28"/>
      <c r="B8" s="28"/>
      <c r="C8" s="28"/>
      <c r="D8" s="28"/>
      <c r="E8" s="28"/>
      <c r="F8" s="28"/>
      <c r="G8" s="2"/>
      <c r="H8" s="2"/>
      <c r="I8" s="2"/>
      <c r="J8" s="2"/>
    </row>
    <row r="9" spans="1:10" ht="19.2" x14ac:dyDescent="0.45">
      <c r="A9" s="30" t="s">
        <v>80</v>
      </c>
      <c r="B9" s="28"/>
      <c r="C9" s="28"/>
      <c r="D9" s="28"/>
      <c r="E9" s="28"/>
      <c r="F9" s="28"/>
      <c r="G9" s="2"/>
      <c r="H9" s="2"/>
      <c r="I9" s="2" t="s">
        <v>81</v>
      </c>
      <c r="J9" s="2"/>
    </row>
    <row r="10" spans="1:10" ht="16.8" x14ac:dyDescent="0.4">
      <c r="A10" s="18" t="s">
        <v>82</v>
      </c>
      <c r="B10" s="240" t="s">
        <v>83</v>
      </c>
      <c r="C10" s="240"/>
      <c r="D10" s="240"/>
      <c r="E10" s="240"/>
      <c r="F10" s="240"/>
      <c r="G10" s="240"/>
      <c r="H10" s="19" t="s">
        <v>84</v>
      </c>
    </row>
    <row r="11" spans="1:10" ht="16.8" x14ac:dyDescent="0.4">
      <c r="A11" s="18" t="s">
        <v>85</v>
      </c>
      <c r="B11" s="239" t="s">
        <v>86</v>
      </c>
      <c r="C11" s="239"/>
      <c r="D11" s="239"/>
      <c r="E11" s="239"/>
      <c r="F11" s="239"/>
      <c r="G11" s="239"/>
      <c r="H11" s="21" t="s">
        <v>87</v>
      </c>
    </row>
    <row r="12" spans="1:10" ht="16.8" x14ac:dyDescent="0.4">
      <c r="A12" s="18" t="s">
        <v>88</v>
      </c>
      <c r="B12" s="239" t="s">
        <v>89</v>
      </c>
      <c r="C12" s="239"/>
      <c r="D12" s="239"/>
      <c r="E12" s="239"/>
      <c r="F12" s="239"/>
      <c r="G12" s="239"/>
      <c r="H12" s="21">
        <v>2024</v>
      </c>
    </row>
    <row r="13" spans="1:10" ht="16.8" x14ac:dyDescent="0.4">
      <c r="A13" s="18" t="s">
        <v>90</v>
      </c>
      <c r="B13" s="239" t="s">
        <v>91</v>
      </c>
      <c r="C13" s="239"/>
      <c r="D13" s="239"/>
      <c r="E13" s="239"/>
      <c r="F13" s="239"/>
      <c r="G13" s="239"/>
      <c r="H13" s="26" t="b">
        <v>0</v>
      </c>
    </row>
    <row r="14" spans="1:10" ht="16.8" x14ac:dyDescent="0.4">
      <c r="A14" s="18" t="s">
        <v>92</v>
      </c>
      <c r="B14" s="239" t="s">
        <v>33</v>
      </c>
      <c r="C14" s="239"/>
      <c r="D14" s="239"/>
      <c r="E14" s="239"/>
      <c r="F14" s="239"/>
      <c r="G14" s="239"/>
      <c r="H14" s="21" t="b">
        <v>1</v>
      </c>
    </row>
    <row r="15" spans="1:10" ht="105.75" customHeight="1" x14ac:dyDescent="0.3">
      <c r="A15" s="20" t="s">
        <v>93</v>
      </c>
      <c r="B15" s="241" t="s">
        <v>94</v>
      </c>
      <c r="C15" s="242"/>
      <c r="D15" s="242"/>
      <c r="E15" s="242"/>
      <c r="F15" s="242"/>
      <c r="G15" s="243"/>
      <c r="H15" s="21" t="s">
        <v>61</v>
      </c>
    </row>
    <row r="16" spans="1:10" ht="16.8" x14ac:dyDescent="0.4">
      <c r="A16" s="18" t="s">
        <v>95</v>
      </c>
      <c r="B16" s="239" t="s">
        <v>37</v>
      </c>
      <c r="C16" s="239"/>
      <c r="D16" s="239"/>
      <c r="E16" s="239"/>
      <c r="F16" s="239"/>
      <c r="G16" s="239"/>
      <c r="H16" s="21">
        <v>80</v>
      </c>
    </row>
    <row r="17" spans="1:10" ht="16.8" x14ac:dyDescent="0.4">
      <c r="A17" s="18" t="s">
        <v>96</v>
      </c>
      <c r="B17" s="239" t="s">
        <v>39</v>
      </c>
      <c r="C17" s="239"/>
      <c r="D17" s="239"/>
      <c r="E17" s="239"/>
      <c r="F17" s="239"/>
      <c r="G17" s="239"/>
      <c r="H17" s="22">
        <v>1000</v>
      </c>
    </row>
    <row r="18" spans="1:10" ht="72.75" customHeight="1" x14ac:dyDescent="0.3">
      <c r="A18" s="20" t="s">
        <v>97</v>
      </c>
      <c r="B18" s="238" t="s">
        <v>98</v>
      </c>
      <c r="C18" s="238"/>
      <c r="D18" s="238"/>
      <c r="E18" s="238"/>
      <c r="F18" s="238"/>
      <c r="G18" s="238"/>
      <c r="H18" s="23">
        <v>0.7</v>
      </c>
    </row>
    <row r="19" spans="1:10" ht="33" customHeight="1" x14ac:dyDescent="0.3">
      <c r="A19" s="20" t="s">
        <v>99</v>
      </c>
      <c r="B19" s="238" t="s">
        <v>100</v>
      </c>
      <c r="C19" s="238"/>
      <c r="D19" s="238"/>
      <c r="E19" s="238"/>
      <c r="F19" s="238"/>
      <c r="G19" s="238"/>
      <c r="H19" s="22">
        <v>700</v>
      </c>
      <c r="I19" s="25">
        <f>H17*H18*(1+(80-H16)/H16)</f>
        <v>700</v>
      </c>
      <c r="J19" s="25"/>
    </row>
    <row r="20" spans="1:10" ht="16.8" x14ac:dyDescent="0.4">
      <c r="A20" s="18" t="s">
        <v>101</v>
      </c>
      <c r="B20" s="239" t="s">
        <v>45</v>
      </c>
      <c r="C20" s="239"/>
      <c r="D20" s="239"/>
      <c r="E20" s="239"/>
      <c r="F20" s="239"/>
      <c r="G20" s="239"/>
      <c r="H20" s="21" t="s">
        <v>62</v>
      </c>
    </row>
    <row r="21" spans="1:10" ht="16.8" x14ac:dyDescent="0.4">
      <c r="A21" s="18" t="s">
        <v>102</v>
      </c>
      <c r="B21" s="239" t="s">
        <v>47</v>
      </c>
      <c r="C21" s="239"/>
      <c r="D21" s="239"/>
      <c r="E21" s="239"/>
      <c r="F21" s="239"/>
      <c r="G21" s="239"/>
      <c r="H21" s="22">
        <v>600</v>
      </c>
    </row>
    <row r="22" spans="1:10" ht="16.8" x14ac:dyDescent="0.4">
      <c r="A22" s="18" t="s">
        <v>103</v>
      </c>
      <c r="B22" s="239" t="s">
        <v>49</v>
      </c>
      <c r="C22" s="239"/>
      <c r="D22" s="239"/>
      <c r="E22" s="239"/>
      <c r="F22" s="239"/>
      <c r="G22" s="239"/>
      <c r="H22" s="21" t="b">
        <v>0</v>
      </c>
      <c r="I22" t="b">
        <f>IF(H21&gt;H19, TRUE, FALSE)</f>
        <v>0</v>
      </c>
    </row>
    <row r="23" spans="1:10" ht="51.75" customHeight="1" x14ac:dyDescent="0.3">
      <c r="A23" s="20" t="s">
        <v>104</v>
      </c>
      <c r="B23" s="237" t="s">
        <v>105</v>
      </c>
      <c r="C23" s="238"/>
      <c r="D23" s="238"/>
      <c r="E23" s="238"/>
      <c r="F23" s="238"/>
      <c r="G23" s="238"/>
      <c r="H23" s="22">
        <v>0</v>
      </c>
      <c r="I23">
        <f>IF(I22=TRUE, H21-H19, 0)</f>
        <v>0</v>
      </c>
    </row>
    <row r="24" spans="1:10" ht="50.25" customHeight="1" x14ac:dyDescent="0.3">
      <c r="A24" s="20" t="s">
        <v>106</v>
      </c>
      <c r="B24" s="237" t="s">
        <v>107</v>
      </c>
      <c r="C24" s="238"/>
      <c r="D24" s="238"/>
      <c r="E24" s="238"/>
      <c r="F24" s="238"/>
      <c r="G24" s="238"/>
      <c r="H24" s="22">
        <v>600</v>
      </c>
      <c r="I24">
        <f>IF(H22=TRUE, H19, H21)</f>
        <v>600</v>
      </c>
    </row>
    <row r="25" spans="1:10" ht="65.25" customHeight="1" x14ac:dyDescent="0.3">
      <c r="A25" s="20" t="s">
        <v>108</v>
      </c>
      <c r="B25" s="237" t="s">
        <v>109</v>
      </c>
      <c r="C25" s="238"/>
      <c r="D25" s="238"/>
      <c r="E25" s="238"/>
      <c r="F25" s="238"/>
      <c r="G25" s="238"/>
      <c r="H25" s="22">
        <v>0</v>
      </c>
      <c r="I25">
        <f>IF(H13=FALSE, 0, IF(AND(H13=TRUE,H22=TRUE)=TRUE, 0, IF(AND(H13=TRUE,H22=FALSE)=TRUE,H19-H21,"Error")))</f>
        <v>0</v>
      </c>
    </row>
    <row r="28" spans="1:10" ht="19.2" x14ac:dyDescent="0.45">
      <c r="A28" s="30" t="s">
        <v>110</v>
      </c>
      <c r="B28" s="28"/>
      <c r="C28" s="28"/>
      <c r="D28" s="28"/>
      <c r="E28" s="28"/>
      <c r="F28" s="28"/>
      <c r="G28" s="2"/>
      <c r="H28" s="2"/>
    </row>
    <row r="29" spans="1:10" ht="16.8" x14ac:dyDescent="0.4">
      <c r="A29" s="18" t="s">
        <v>82</v>
      </c>
      <c r="B29" s="240" t="s">
        <v>83</v>
      </c>
      <c r="C29" s="240"/>
      <c r="D29" s="240"/>
      <c r="E29" s="240"/>
      <c r="F29" s="240"/>
      <c r="G29" s="240"/>
      <c r="H29" s="19" t="s">
        <v>84</v>
      </c>
    </row>
    <row r="30" spans="1:10" ht="16.5" customHeight="1" x14ac:dyDescent="0.4">
      <c r="A30" s="18" t="s">
        <v>85</v>
      </c>
      <c r="B30" s="239" t="s">
        <v>86</v>
      </c>
      <c r="C30" s="239"/>
      <c r="D30" s="239"/>
      <c r="E30" s="239"/>
      <c r="F30" s="239"/>
      <c r="G30" s="239"/>
      <c r="H30" s="21" t="s">
        <v>87</v>
      </c>
    </row>
    <row r="31" spans="1:10" ht="16.5" customHeight="1" x14ac:dyDescent="0.4">
      <c r="A31" s="18" t="s">
        <v>88</v>
      </c>
      <c r="B31" s="239" t="s">
        <v>89</v>
      </c>
      <c r="C31" s="239"/>
      <c r="D31" s="239"/>
      <c r="E31" s="239"/>
      <c r="F31" s="239"/>
      <c r="G31" s="239"/>
      <c r="H31" s="21">
        <v>2024</v>
      </c>
    </row>
    <row r="32" spans="1:10" ht="16.8" x14ac:dyDescent="0.4">
      <c r="A32" s="18" t="s">
        <v>90</v>
      </c>
      <c r="B32" s="239" t="s">
        <v>91</v>
      </c>
      <c r="C32" s="239"/>
      <c r="D32" s="239"/>
      <c r="E32" s="239"/>
      <c r="F32" s="239"/>
      <c r="G32" s="239"/>
      <c r="H32" s="21" t="b">
        <v>0</v>
      </c>
    </row>
    <row r="33" spans="1:9" ht="16.8" x14ac:dyDescent="0.4">
      <c r="A33" s="18" t="s">
        <v>92</v>
      </c>
      <c r="B33" s="239" t="s">
        <v>33</v>
      </c>
      <c r="C33" s="239"/>
      <c r="D33" s="239"/>
      <c r="E33" s="239"/>
      <c r="F33" s="239"/>
      <c r="G33" s="239"/>
      <c r="H33" s="21" t="b">
        <v>1</v>
      </c>
    </row>
    <row r="34" spans="1:9" ht="111" customHeight="1" x14ac:dyDescent="0.3">
      <c r="A34" s="20" t="s">
        <v>93</v>
      </c>
      <c r="B34" s="241" t="s">
        <v>94</v>
      </c>
      <c r="C34" s="242"/>
      <c r="D34" s="242"/>
      <c r="E34" s="242"/>
      <c r="F34" s="242"/>
      <c r="G34" s="243"/>
      <c r="H34" s="21" t="s">
        <v>61</v>
      </c>
    </row>
    <row r="35" spans="1:9" ht="16.8" x14ac:dyDescent="0.4">
      <c r="A35" s="18" t="s">
        <v>95</v>
      </c>
      <c r="B35" s="239" t="s">
        <v>37</v>
      </c>
      <c r="C35" s="239"/>
      <c r="D35" s="239"/>
      <c r="E35" s="239"/>
      <c r="F35" s="239"/>
      <c r="G35" s="239"/>
      <c r="H35" s="21">
        <v>80</v>
      </c>
    </row>
    <row r="36" spans="1:9" ht="16.8" x14ac:dyDescent="0.4">
      <c r="A36" s="18" t="s">
        <v>96</v>
      </c>
      <c r="B36" s="239" t="s">
        <v>39</v>
      </c>
      <c r="C36" s="239"/>
      <c r="D36" s="239"/>
      <c r="E36" s="239"/>
      <c r="F36" s="239"/>
      <c r="G36" s="239"/>
      <c r="H36" s="22">
        <v>1000</v>
      </c>
    </row>
    <row r="37" spans="1:9" ht="66.75" customHeight="1" x14ac:dyDescent="0.3">
      <c r="A37" s="20" t="s">
        <v>97</v>
      </c>
      <c r="B37" s="238" t="s">
        <v>98</v>
      </c>
      <c r="C37" s="238"/>
      <c r="D37" s="238"/>
      <c r="E37" s="238"/>
      <c r="F37" s="238"/>
      <c r="G37" s="238"/>
      <c r="H37" s="23">
        <v>0.7</v>
      </c>
    </row>
    <row r="38" spans="1:9" ht="39" customHeight="1" x14ac:dyDescent="0.3">
      <c r="A38" s="20" t="s">
        <v>99</v>
      </c>
      <c r="B38" s="238" t="s">
        <v>100</v>
      </c>
      <c r="C38" s="238"/>
      <c r="D38" s="238"/>
      <c r="E38" s="238"/>
      <c r="F38" s="238"/>
      <c r="G38" s="238"/>
      <c r="H38" s="22">
        <v>700</v>
      </c>
      <c r="I38" s="25">
        <f>H36*H37*(1+(80-H35)/H35)</f>
        <v>700</v>
      </c>
    </row>
    <row r="39" spans="1:9" ht="16.8" x14ac:dyDescent="0.4">
      <c r="A39" s="18" t="s">
        <v>101</v>
      </c>
      <c r="B39" s="239" t="s">
        <v>45</v>
      </c>
      <c r="C39" s="239"/>
      <c r="D39" s="239"/>
      <c r="E39" s="239"/>
      <c r="F39" s="239"/>
      <c r="G39" s="239"/>
      <c r="H39" s="21" t="s">
        <v>61</v>
      </c>
    </row>
    <row r="40" spans="1:9" ht="16.8" x14ac:dyDescent="0.4">
      <c r="A40" s="18" t="s">
        <v>102</v>
      </c>
      <c r="B40" s="239" t="s">
        <v>47</v>
      </c>
      <c r="C40" s="239"/>
      <c r="D40" s="239"/>
      <c r="E40" s="239"/>
      <c r="F40" s="239"/>
      <c r="G40" s="239"/>
      <c r="H40" s="22">
        <v>1000</v>
      </c>
    </row>
    <row r="41" spans="1:9" ht="16.8" x14ac:dyDescent="0.4">
      <c r="A41" s="18" t="s">
        <v>103</v>
      </c>
      <c r="B41" s="239" t="s">
        <v>49</v>
      </c>
      <c r="C41" s="239"/>
      <c r="D41" s="239"/>
      <c r="E41" s="239"/>
      <c r="F41" s="239"/>
      <c r="G41" s="239"/>
      <c r="H41" s="21" t="b">
        <v>1</v>
      </c>
      <c r="I41" t="str">
        <f>IF(H40&gt;H38, "TRUE", "FALSE")</f>
        <v>TRUE</v>
      </c>
    </row>
    <row r="42" spans="1:9" ht="49.5" customHeight="1" x14ac:dyDescent="0.3">
      <c r="A42" s="20" t="s">
        <v>104</v>
      </c>
      <c r="B42" s="237" t="s">
        <v>105</v>
      </c>
      <c r="C42" s="238"/>
      <c r="D42" s="238"/>
      <c r="E42" s="238"/>
      <c r="F42" s="238"/>
      <c r="G42" s="238"/>
      <c r="H42" s="22">
        <v>300</v>
      </c>
      <c r="I42">
        <f>IF(I41="TRUE", H40-H38, 0)</f>
        <v>300</v>
      </c>
    </row>
    <row r="43" spans="1:9" ht="50.25" customHeight="1" x14ac:dyDescent="0.3">
      <c r="A43" s="20" t="s">
        <v>106</v>
      </c>
      <c r="B43" s="237" t="s">
        <v>107</v>
      </c>
      <c r="C43" s="238"/>
      <c r="D43" s="238"/>
      <c r="E43" s="238"/>
      <c r="F43" s="238"/>
      <c r="G43" s="238"/>
      <c r="H43" s="22">
        <v>700</v>
      </c>
      <c r="I43">
        <f>IF(H41=TRUE, H38, H40)</f>
        <v>700</v>
      </c>
    </row>
    <row r="44" spans="1:9" ht="78.75" customHeight="1" x14ac:dyDescent="0.3">
      <c r="A44" s="20" t="s">
        <v>108</v>
      </c>
      <c r="B44" s="237" t="s">
        <v>109</v>
      </c>
      <c r="C44" s="238"/>
      <c r="D44" s="238"/>
      <c r="E44" s="238"/>
      <c r="F44" s="238"/>
      <c r="G44" s="238"/>
      <c r="H44" s="22">
        <v>0</v>
      </c>
      <c r="I44">
        <f>IF(H32=FALSE, 0, IF(AND(H32=TRUE,H41=TRUE)=TRUE, 0, IF(AND(H32=TRUE,H41=FALSE)=TRUE,H38-H40,"Error")))</f>
        <v>0</v>
      </c>
    </row>
    <row r="47" spans="1:9" ht="19.2" x14ac:dyDescent="0.45">
      <c r="A47" s="30" t="s">
        <v>111</v>
      </c>
      <c r="B47" s="28"/>
      <c r="C47" s="28"/>
      <c r="D47" s="28"/>
      <c r="E47" s="28"/>
      <c r="F47" s="28"/>
      <c r="G47" s="2"/>
      <c r="H47" s="2"/>
    </row>
    <row r="48" spans="1:9" ht="16.8" x14ac:dyDescent="0.4">
      <c r="A48" s="18" t="s">
        <v>82</v>
      </c>
      <c r="B48" s="240" t="s">
        <v>83</v>
      </c>
      <c r="C48" s="240"/>
      <c r="D48" s="240"/>
      <c r="E48" s="240"/>
      <c r="F48" s="240"/>
      <c r="G48" s="240"/>
      <c r="H48" s="19" t="s">
        <v>84</v>
      </c>
    </row>
    <row r="49" spans="1:9" ht="16.5" customHeight="1" x14ac:dyDescent="0.4">
      <c r="A49" s="18" t="s">
        <v>85</v>
      </c>
      <c r="B49" s="239" t="s">
        <v>86</v>
      </c>
      <c r="C49" s="239"/>
      <c r="D49" s="239"/>
      <c r="E49" s="239"/>
      <c r="F49" s="239"/>
      <c r="G49" s="239"/>
      <c r="H49" s="21" t="s">
        <v>87</v>
      </c>
    </row>
    <row r="50" spans="1:9" ht="16.5" customHeight="1" x14ac:dyDescent="0.4">
      <c r="A50" s="18" t="s">
        <v>88</v>
      </c>
      <c r="B50" s="239" t="s">
        <v>89</v>
      </c>
      <c r="C50" s="239"/>
      <c r="D50" s="239"/>
      <c r="E50" s="239"/>
      <c r="F50" s="239"/>
      <c r="G50" s="239"/>
      <c r="H50" s="21">
        <v>2024</v>
      </c>
    </row>
    <row r="51" spans="1:9" ht="16.8" x14ac:dyDescent="0.4">
      <c r="A51" s="18" t="s">
        <v>90</v>
      </c>
      <c r="B51" s="239" t="s">
        <v>91</v>
      </c>
      <c r="C51" s="239"/>
      <c r="D51" s="239"/>
      <c r="E51" s="239"/>
      <c r="F51" s="239"/>
      <c r="G51" s="239"/>
      <c r="H51" s="21" t="b">
        <v>0</v>
      </c>
    </row>
    <row r="52" spans="1:9" ht="16.8" x14ac:dyDescent="0.4">
      <c r="A52" s="18" t="s">
        <v>92</v>
      </c>
      <c r="B52" s="239" t="s">
        <v>33</v>
      </c>
      <c r="C52" s="239"/>
      <c r="D52" s="239"/>
      <c r="E52" s="239"/>
      <c r="F52" s="239"/>
      <c r="G52" s="239"/>
      <c r="H52" s="21" t="b">
        <v>1</v>
      </c>
    </row>
    <row r="53" spans="1:9" ht="101.25" customHeight="1" x14ac:dyDescent="0.3">
      <c r="A53" s="20" t="s">
        <v>93</v>
      </c>
      <c r="B53" s="241" t="s">
        <v>94</v>
      </c>
      <c r="C53" s="242"/>
      <c r="D53" s="242"/>
      <c r="E53" s="242"/>
      <c r="F53" s="242"/>
      <c r="G53" s="243"/>
      <c r="H53" s="21" t="s">
        <v>112</v>
      </c>
    </row>
    <row r="54" spans="1:9" ht="16.8" x14ac:dyDescent="0.4">
      <c r="A54" s="18" t="s">
        <v>95</v>
      </c>
      <c r="B54" s="239" t="s">
        <v>37</v>
      </c>
      <c r="C54" s="239"/>
      <c r="D54" s="239"/>
      <c r="E54" s="239"/>
      <c r="F54" s="239"/>
      <c r="G54" s="239"/>
      <c r="H54" s="21">
        <v>80</v>
      </c>
    </row>
    <row r="55" spans="1:9" ht="16.8" x14ac:dyDescent="0.4">
      <c r="A55" s="18" t="s">
        <v>96</v>
      </c>
      <c r="B55" s="239" t="s">
        <v>39</v>
      </c>
      <c r="C55" s="239"/>
      <c r="D55" s="239"/>
      <c r="E55" s="239"/>
      <c r="F55" s="239"/>
      <c r="G55" s="239"/>
      <c r="H55" s="22">
        <v>1000</v>
      </c>
    </row>
    <row r="56" spans="1:9" ht="69.75" customHeight="1" x14ac:dyDescent="0.3">
      <c r="A56" s="20" t="s">
        <v>97</v>
      </c>
      <c r="B56" s="238" t="s">
        <v>98</v>
      </c>
      <c r="C56" s="238"/>
      <c r="D56" s="238"/>
      <c r="E56" s="238"/>
      <c r="F56" s="238"/>
      <c r="G56" s="238"/>
      <c r="H56" s="23">
        <v>0.7</v>
      </c>
    </row>
    <row r="57" spans="1:9" ht="35.25" customHeight="1" x14ac:dyDescent="0.3">
      <c r="A57" s="20" t="s">
        <v>99</v>
      </c>
      <c r="B57" s="238" t="s">
        <v>100</v>
      </c>
      <c r="C57" s="238"/>
      <c r="D57" s="238"/>
      <c r="E57" s="238"/>
      <c r="F57" s="238"/>
      <c r="G57" s="238"/>
      <c r="H57" s="22">
        <v>700</v>
      </c>
      <c r="I57" s="25">
        <f>H55*H56*(1+(80-H54)/H54)</f>
        <v>700</v>
      </c>
    </row>
    <row r="58" spans="1:9" ht="16.8" x14ac:dyDescent="0.4">
      <c r="A58" s="18" t="s">
        <v>101</v>
      </c>
      <c r="B58" s="239" t="s">
        <v>45</v>
      </c>
      <c r="C58" s="239"/>
      <c r="D58" s="239"/>
      <c r="E58" s="239"/>
      <c r="F58" s="239"/>
      <c r="G58" s="239"/>
      <c r="H58" s="21" t="s">
        <v>113</v>
      </c>
    </row>
    <row r="59" spans="1:9" ht="16.8" x14ac:dyDescent="0.4">
      <c r="A59" s="18" t="s">
        <v>102</v>
      </c>
      <c r="B59" s="239" t="s">
        <v>47</v>
      </c>
      <c r="C59" s="239"/>
      <c r="D59" s="239"/>
      <c r="E59" s="239"/>
      <c r="F59" s="239"/>
      <c r="G59" s="239"/>
      <c r="H59" s="22">
        <v>1200</v>
      </c>
    </row>
    <row r="60" spans="1:9" ht="16.8" x14ac:dyDescent="0.4">
      <c r="A60" s="18" t="s">
        <v>103</v>
      </c>
      <c r="B60" s="239" t="s">
        <v>49</v>
      </c>
      <c r="C60" s="239"/>
      <c r="D60" s="239"/>
      <c r="E60" s="239"/>
      <c r="F60" s="239"/>
      <c r="G60" s="239"/>
      <c r="H60" s="21" t="b">
        <v>1</v>
      </c>
      <c r="I60" t="str">
        <f>IF(H59&gt;H57, "TRUE", "FALSE")</f>
        <v>TRUE</v>
      </c>
    </row>
    <row r="61" spans="1:9" ht="50.25" customHeight="1" x14ac:dyDescent="0.3">
      <c r="A61" s="20" t="s">
        <v>104</v>
      </c>
      <c r="B61" s="237" t="s">
        <v>105</v>
      </c>
      <c r="C61" s="238"/>
      <c r="D61" s="238"/>
      <c r="E61" s="238"/>
      <c r="F61" s="238"/>
      <c r="G61" s="238"/>
      <c r="H61" s="22">
        <v>500</v>
      </c>
      <c r="I61">
        <f>IF(I60="TRUE", H59-H57, 0)</f>
        <v>500</v>
      </c>
    </row>
    <row r="62" spans="1:9" ht="48.75" customHeight="1" x14ac:dyDescent="0.3">
      <c r="A62" s="20" t="s">
        <v>106</v>
      </c>
      <c r="B62" s="237" t="s">
        <v>107</v>
      </c>
      <c r="C62" s="238"/>
      <c r="D62" s="238"/>
      <c r="E62" s="238"/>
      <c r="F62" s="238"/>
      <c r="G62" s="238"/>
      <c r="H62" s="22">
        <v>700</v>
      </c>
      <c r="I62">
        <f>IF(H60=TRUE, H57, H59)</f>
        <v>700</v>
      </c>
    </row>
    <row r="63" spans="1:9" ht="73.5" customHeight="1" x14ac:dyDescent="0.3">
      <c r="A63" s="20" t="s">
        <v>108</v>
      </c>
      <c r="B63" s="237" t="s">
        <v>109</v>
      </c>
      <c r="C63" s="238"/>
      <c r="D63" s="238"/>
      <c r="E63" s="238"/>
      <c r="F63" s="238"/>
      <c r="G63" s="238"/>
      <c r="H63" s="22">
        <v>0</v>
      </c>
      <c r="I63">
        <f>IF(H51=FALSE, 0, IF(AND(H51=TRUE,H60=TRUE)=TRUE, 0, IF(AND(H51=TRUE,H60=FALSE)=TRUE,H57-H59,"Error")))</f>
        <v>0</v>
      </c>
    </row>
  </sheetData>
  <mergeCells count="50">
    <mergeCell ref="B60:G60"/>
    <mergeCell ref="B61:G61"/>
    <mergeCell ref="B62:G62"/>
    <mergeCell ref="A3:H3"/>
    <mergeCell ref="B10:G10"/>
    <mergeCell ref="B11:G11"/>
    <mergeCell ref="B12:G12"/>
    <mergeCell ref="B13:G13"/>
    <mergeCell ref="B14:G14"/>
    <mergeCell ref="B16:G16"/>
    <mergeCell ref="B17:G17"/>
    <mergeCell ref="B18:G18"/>
    <mergeCell ref="B15:G15"/>
    <mergeCell ref="B19:G19"/>
    <mergeCell ref="B20:G20"/>
    <mergeCell ref="B21:G21"/>
    <mergeCell ref="B22:G22"/>
    <mergeCell ref="B23:G23"/>
    <mergeCell ref="B24:G24"/>
    <mergeCell ref="B35:G35"/>
    <mergeCell ref="B25:G25"/>
    <mergeCell ref="B29:G29"/>
    <mergeCell ref="B30:G30"/>
    <mergeCell ref="B31:G31"/>
    <mergeCell ref="B32:G32"/>
    <mergeCell ref="B33:G33"/>
    <mergeCell ref="B34:G34"/>
    <mergeCell ref="B57:G57"/>
    <mergeCell ref="B58:G58"/>
    <mergeCell ref="B36:G36"/>
    <mergeCell ref="B37:G37"/>
    <mergeCell ref="B38:G38"/>
    <mergeCell ref="B39:G39"/>
    <mergeCell ref="B40:G40"/>
    <mergeCell ref="A2:H2"/>
    <mergeCell ref="B63:G63"/>
    <mergeCell ref="B41:G41"/>
    <mergeCell ref="B42:G42"/>
    <mergeCell ref="B43:G43"/>
    <mergeCell ref="B44:G44"/>
    <mergeCell ref="B59:G59"/>
    <mergeCell ref="B48:G48"/>
    <mergeCell ref="B49:G49"/>
    <mergeCell ref="B50:G50"/>
    <mergeCell ref="B51:G51"/>
    <mergeCell ref="B52:G52"/>
    <mergeCell ref="B53:G53"/>
    <mergeCell ref="B54:G54"/>
    <mergeCell ref="B55:G55"/>
    <mergeCell ref="B56:G5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DB042-FDEC-4A73-8ABB-B3DA2186A066}">
  <sheetPr>
    <tabColor theme="5" tint="0.79998168889431442"/>
  </sheetPr>
  <dimension ref="A1:M76"/>
  <sheetViews>
    <sheetView workbookViewId="0">
      <selection activeCell="F6" sqref="F6"/>
    </sheetView>
  </sheetViews>
  <sheetFormatPr defaultRowHeight="14.4" x14ac:dyDescent="0.3"/>
  <cols>
    <col min="1" max="1" width="12.109375" customWidth="1"/>
    <col min="3" max="3" width="24.44140625" customWidth="1"/>
    <col min="4" max="4" width="23.6640625" customWidth="1"/>
    <col min="5" max="5" width="33.44140625" customWidth="1"/>
    <col min="6" max="6" width="26.88671875" customWidth="1"/>
    <col min="7" max="7" width="22.5546875" customWidth="1"/>
    <col min="8" max="8" width="23.88671875" customWidth="1"/>
  </cols>
  <sheetData>
    <row r="1" spans="1:13" ht="19.2" x14ac:dyDescent="0.45">
      <c r="A1" s="13" t="s">
        <v>63</v>
      </c>
      <c r="B1" s="14"/>
      <c r="C1" s="14"/>
      <c r="D1" s="14"/>
      <c r="E1" s="2"/>
      <c r="F1" s="2"/>
      <c r="G1" s="2"/>
      <c r="H1" s="2"/>
      <c r="I1" s="2"/>
      <c r="J1" s="2"/>
    </row>
    <row r="2" spans="1:13" ht="19.2" x14ac:dyDescent="0.45">
      <c r="A2" s="236" t="s">
        <v>114</v>
      </c>
      <c r="B2" s="236"/>
      <c r="C2" s="236"/>
      <c r="D2" s="236"/>
      <c r="E2" s="236"/>
      <c r="F2" s="236"/>
      <c r="G2" s="236"/>
      <c r="H2" s="236"/>
      <c r="I2" s="2"/>
      <c r="J2" s="2"/>
    </row>
    <row r="3" spans="1:13" ht="38.700000000000003" customHeight="1" x14ac:dyDescent="0.3">
      <c r="A3" s="244" t="s">
        <v>115</v>
      </c>
      <c r="B3" s="244"/>
      <c r="C3" s="244"/>
      <c r="D3" s="244"/>
      <c r="E3" s="244"/>
      <c r="F3" s="244"/>
      <c r="G3" s="244"/>
      <c r="H3" s="244"/>
      <c r="I3" s="11"/>
      <c r="J3" s="11"/>
      <c r="K3" s="11"/>
      <c r="L3" s="11"/>
      <c r="M3" s="11"/>
    </row>
    <row r="4" spans="1:13" ht="57.6" x14ac:dyDescent="0.45">
      <c r="A4" s="3" t="s">
        <v>66</v>
      </c>
      <c r="B4" s="4" t="s">
        <v>67</v>
      </c>
      <c r="C4" s="4" t="s">
        <v>68</v>
      </c>
      <c r="D4" s="4" t="s">
        <v>69</v>
      </c>
      <c r="E4" s="24" t="s">
        <v>116</v>
      </c>
      <c r="F4" s="4" t="s">
        <v>71</v>
      </c>
      <c r="G4" s="4" t="s">
        <v>72</v>
      </c>
      <c r="H4" s="5" t="s">
        <v>73</v>
      </c>
      <c r="I4" s="2"/>
      <c r="J4" s="2"/>
    </row>
    <row r="5" spans="1:13" ht="19.2" x14ac:dyDescent="0.45">
      <c r="A5" s="6" t="s">
        <v>10</v>
      </c>
      <c r="B5" s="31" t="s">
        <v>11</v>
      </c>
      <c r="C5" s="31" t="s">
        <v>12</v>
      </c>
      <c r="D5" s="31" t="s">
        <v>74</v>
      </c>
      <c r="E5" s="31" t="s">
        <v>74</v>
      </c>
      <c r="F5" s="31" t="s">
        <v>12</v>
      </c>
      <c r="G5" s="31" t="s">
        <v>75</v>
      </c>
      <c r="H5" s="12">
        <v>150</v>
      </c>
      <c r="I5" s="2"/>
      <c r="J5" s="2"/>
    </row>
    <row r="6" spans="1:13" ht="19.2" x14ac:dyDescent="0.45">
      <c r="A6" s="6" t="s">
        <v>13</v>
      </c>
      <c r="B6" s="31" t="s">
        <v>14</v>
      </c>
      <c r="C6" s="31" t="s">
        <v>15</v>
      </c>
      <c r="D6" s="31" t="s">
        <v>76</v>
      </c>
      <c r="E6" s="15">
        <v>750</v>
      </c>
      <c r="F6" s="15">
        <v>750</v>
      </c>
      <c r="G6" s="15">
        <v>250</v>
      </c>
      <c r="H6" s="7" t="s">
        <v>75</v>
      </c>
      <c r="I6" s="2"/>
      <c r="J6" s="2"/>
    </row>
    <row r="7" spans="1:13" ht="19.2" x14ac:dyDescent="0.45">
      <c r="A7" s="8" t="s">
        <v>16</v>
      </c>
      <c r="B7" s="9" t="s">
        <v>17</v>
      </c>
      <c r="C7" s="9" t="s">
        <v>18</v>
      </c>
      <c r="D7" s="9" t="s">
        <v>74</v>
      </c>
      <c r="E7" s="9" t="s">
        <v>74</v>
      </c>
      <c r="F7" s="16">
        <v>750</v>
      </c>
      <c r="G7" s="16">
        <v>450</v>
      </c>
      <c r="H7" s="10" t="s">
        <v>75</v>
      </c>
      <c r="I7" s="2"/>
      <c r="J7" s="2"/>
    </row>
    <row r="9" spans="1:13" ht="19.2" x14ac:dyDescent="0.45">
      <c r="A9" s="30" t="s">
        <v>80</v>
      </c>
      <c r="B9" s="28"/>
      <c r="C9" s="28"/>
      <c r="D9" s="28"/>
      <c r="E9" s="28"/>
      <c r="F9" s="28"/>
      <c r="G9" s="2"/>
      <c r="H9" s="2"/>
      <c r="I9" s="2" t="s">
        <v>81</v>
      </c>
    </row>
    <row r="10" spans="1:13" ht="16.5" customHeight="1" x14ac:dyDescent="0.4">
      <c r="A10" s="18" t="s">
        <v>82</v>
      </c>
      <c r="B10" s="240" t="s">
        <v>83</v>
      </c>
      <c r="C10" s="240"/>
      <c r="D10" s="240"/>
      <c r="E10" s="240"/>
      <c r="F10" s="240"/>
      <c r="G10" s="240"/>
      <c r="H10" s="19" t="s">
        <v>84</v>
      </c>
    </row>
    <row r="11" spans="1:13" ht="16.5" customHeight="1" x14ac:dyDescent="0.4">
      <c r="A11" s="18" t="s">
        <v>85</v>
      </c>
      <c r="B11" s="239" t="s">
        <v>86</v>
      </c>
      <c r="C11" s="239"/>
      <c r="D11" s="239"/>
      <c r="E11" s="239"/>
      <c r="F11" s="239"/>
      <c r="G11" s="239"/>
      <c r="H11" s="21" t="s">
        <v>87</v>
      </c>
    </row>
    <row r="12" spans="1:13" ht="16.5" customHeight="1" x14ac:dyDescent="0.4">
      <c r="A12" s="18" t="s">
        <v>88</v>
      </c>
      <c r="B12" s="239" t="s">
        <v>89</v>
      </c>
      <c r="C12" s="239"/>
      <c r="D12" s="239"/>
      <c r="E12" s="239"/>
      <c r="F12" s="239"/>
      <c r="G12" s="239"/>
      <c r="H12" s="21">
        <v>2025</v>
      </c>
    </row>
    <row r="13" spans="1:13" ht="16.5" customHeight="1" x14ac:dyDescent="0.4">
      <c r="A13" s="18" t="s">
        <v>90</v>
      </c>
      <c r="B13" s="239" t="s">
        <v>91</v>
      </c>
      <c r="C13" s="239"/>
      <c r="D13" s="239"/>
      <c r="E13" s="239"/>
      <c r="F13" s="239"/>
      <c r="G13" s="239"/>
      <c r="H13" s="21" t="b">
        <v>1</v>
      </c>
    </row>
    <row r="14" spans="1:13" ht="16.5" customHeight="1" x14ac:dyDescent="0.4">
      <c r="A14" s="18" t="s">
        <v>92</v>
      </c>
      <c r="B14" s="239" t="s">
        <v>33</v>
      </c>
      <c r="C14" s="239"/>
      <c r="D14" s="239"/>
      <c r="E14" s="239"/>
      <c r="F14" s="239"/>
      <c r="G14" s="239"/>
      <c r="H14" s="21" t="b">
        <v>1</v>
      </c>
    </row>
    <row r="15" spans="1:13" ht="16.5" customHeight="1" x14ac:dyDescent="0.3">
      <c r="A15" s="20" t="s">
        <v>93</v>
      </c>
      <c r="B15" s="241" t="s">
        <v>94</v>
      </c>
      <c r="C15" s="242"/>
      <c r="D15" s="242"/>
      <c r="E15" s="242"/>
      <c r="F15" s="242"/>
      <c r="G15" s="243"/>
      <c r="H15" s="21" t="s">
        <v>61</v>
      </c>
    </row>
    <row r="16" spans="1:13" ht="16.5" customHeight="1" x14ac:dyDescent="0.4">
      <c r="A16" s="18" t="s">
        <v>95</v>
      </c>
      <c r="B16" s="239" t="s">
        <v>37</v>
      </c>
      <c r="C16" s="239"/>
      <c r="D16" s="239"/>
      <c r="E16" s="239"/>
      <c r="F16" s="239"/>
      <c r="G16" s="239"/>
      <c r="H16" s="21">
        <v>80</v>
      </c>
    </row>
    <row r="17" spans="1:9" ht="16.5" customHeight="1" x14ac:dyDescent="0.4">
      <c r="A17" s="18" t="s">
        <v>96</v>
      </c>
      <c r="B17" s="239" t="s">
        <v>39</v>
      </c>
      <c r="C17" s="239"/>
      <c r="D17" s="239"/>
      <c r="E17" s="239"/>
      <c r="F17" s="239"/>
      <c r="G17" s="239"/>
      <c r="H17" s="22">
        <v>1000</v>
      </c>
    </row>
    <row r="18" spans="1:9" ht="69" customHeight="1" x14ac:dyDescent="0.3">
      <c r="A18" s="20" t="s">
        <v>97</v>
      </c>
      <c r="B18" s="238" t="s">
        <v>98</v>
      </c>
      <c r="C18" s="238"/>
      <c r="D18" s="238"/>
      <c r="E18" s="238"/>
      <c r="F18" s="238"/>
      <c r="G18" s="238"/>
      <c r="H18" s="23">
        <v>0.75</v>
      </c>
    </row>
    <row r="19" spans="1:9" ht="37.5" customHeight="1" x14ac:dyDescent="0.3">
      <c r="A19" s="20" t="s">
        <v>99</v>
      </c>
      <c r="B19" s="238" t="s">
        <v>117</v>
      </c>
      <c r="C19" s="238"/>
      <c r="D19" s="238"/>
      <c r="E19" s="238"/>
      <c r="F19" s="238"/>
      <c r="G19" s="238"/>
      <c r="H19" s="22">
        <v>750</v>
      </c>
      <c r="I19" s="25">
        <f>H17*H18*(1+(80-H16)/H16)</f>
        <v>750</v>
      </c>
    </row>
    <row r="20" spans="1:9" ht="16.5" customHeight="1" x14ac:dyDescent="0.4">
      <c r="A20" s="18" t="s">
        <v>101</v>
      </c>
      <c r="B20" s="239" t="s">
        <v>45</v>
      </c>
      <c r="C20" s="239"/>
      <c r="D20" s="239"/>
      <c r="E20" s="239"/>
      <c r="F20" s="239"/>
      <c r="G20" s="239"/>
      <c r="H20" s="21" t="s">
        <v>62</v>
      </c>
    </row>
    <row r="21" spans="1:9" ht="16.5" customHeight="1" x14ac:dyDescent="0.4">
      <c r="A21" s="18" t="s">
        <v>102</v>
      </c>
      <c r="B21" s="239" t="s">
        <v>47</v>
      </c>
      <c r="C21" s="239"/>
      <c r="D21" s="239"/>
      <c r="E21" s="239"/>
      <c r="F21" s="239"/>
      <c r="G21" s="239"/>
      <c r="H21" s="22">
        <v>600</v>
      </c>
    </row>
    <row r="22" spans="1:9" ht="16.5" customHeight="1" x14ac:dyDescent="0.4">
      <c r="A22" s="18" t="s">
        <v>103</v>
      </c>
      <c r="B22" s="239" t="s">
        <v>49</v>
      </c>
      <c r="C22" s="239"/>
      <c r="D22" s="239"/>
      <c r="E22" s="239"/>
      <c r="F22" s="239"/>
      <c r="G22" s="239"/>
      <c r="H22" s="21" t="b">
        <v>0</v>
      </c>
      <c r="I22" t="b">
        <f>IF(H21&gt;H19, TRUE, FALSE)</f>
        <v>0</v>
      </c>
    </row>
    <row r="23" spans="1:9" ht="49.5" customHeight="1" x14ac:dyDescent="0.3">
      <c r="A23" s="20" t="s">
        <v>104</v>
      </c>
      <c r="B23" s="237" t="s">
        <v>105</v>
      </c>
      <c r="C23" s="238"/>
      <c r="D23" s="238"/>
      <c r="E23" s="238"/>
      <c r="F23" s="238"/>
      <c r="G23" s="238"/>
      <c r="H23" s="22">
        <v>0</v>
      </c>
      <c r="I23">
        <f>IF(I22=TRUE, H21-H19, 0)</f>
        <v>0</v>
      </c>
    </row>
    <row r="24" spans="1:9" ht="54.75" customHeight="1" x14ac:dyDescent="0.3">
      <c r="A24" s="20" t="s">
        <v>106</v>
      </c>
      <c r="B24" s="237" t="s">
        <v>107</v>
      </c>
      <c r="C24" s="238"/>
      <c r="D24" s="238"/>
      <c r="E24" s="238"/>
      <c r="F24" s="238"/>
      <c r="G24" s="238"/>
      <c r="H24" s="22">
        <v>600</v>
      </c>
      <c r="I24">
        <f>IF(H22=TRUE, H19, H21)</f>
        <v>600</v>
      </c>
    </row>
    <row r="25" spans="1:9" ht="66" customHeight="1" x14ac:dyDescent="0.3">
      <c r="A25" s="20" t="s">
        <v>108</v>
      </c>
      <c r="B25" s="237" t="s">
        <v>109</v>
      </c>
      <c r="C25" s="238"/>
      <c r="D25" s="238"/>
      <c r="E25" s="238"/>
      <c r="F25" s="238"/>
      <c r="G25" s="238"/>
      <c r="H25" s="22">
        <v>150</v>
      </c>
      <c r="I25">
        <f>IF(H13=FALSE, 0, IF(AND(H13=TRUE,H22=TRUE)=TRUE, 0, IF(AND(H13=TRUE,H22=FALSE)=TRUE,H19-H21,"Error")))</f>
        <v>150</v>
      </c>
    </row>
    <row r="26" spans="1:9" ht="16.5" customHeight="1" x14ac:dyDescent="0.3"/>
    <row r="27" spans="1:9" ht="16.5" customHeight="1" x14ac:dyDescent="0.3"/>
    <row r="28" spans="1:9" ht="16.5" customHeight="1" x14ac:dyDescent="0.45">
      <c r="A28" s="30" t="s">
        <v>110</v>
      </c>
      <c r="B28" s="28"/>
      <c r="C28" s="28"/>
      <c r="D28" s="28"/>
      <c r="E28" s="28"/>
      <c r="F28" s="28"/>
      <c r="G28" s="2"/>
      <c r="H28" s="2"/>
    </row>
    <row r="29" spans="1:9" ht="16.5" customHeight="1" x14ac:dyDescent="0.4">
      <c r="A29" s="18" t="s">
        <v>82</v>
      </c>
      <c r="B29" s="240" t="s">
        <v>83</v>
      </c>
      <c r="C29" s="240"/>
      <c r="D29" s="240"/>
      <c r="E29" s="240"/>
      <c r="F29" s="240"/>
      <c r="G29" s="240"/>
      <c r="H29" s="19" t="s">
        <v>84</v>
      </c>
    </row>
    <row r="30" spans="1:9" ht="16.5" customHeight="1" x14ac:dyDescent="0.4">
      <c r="A30" s="18" t="s">
        <v>85</v>
      </c>
      <c r="B30" s="239" t="s">
        <v>86</v>
      </c>
      <c r="C30" s="239"/>
      <c r="D30" s="239"/>
      <c r="E30" s="239"/>
      <c r="F30" s="239"/>
      <c r="G30" s="239"/>
      <c r="H30" s="21" t="s">
        <v>87</v>
      </c>
    </row>
    <row r="31" spans="1:9" ht="16.5" customHeight="1" x14ac:dyDescent="0.4">
      <c r="A31" s="18" t="s">
        <v>88</v>
      </c>
      <c r="B31" s="239" t="s">
        <v>89</v>
      </c>
      <c r="C31" s="239"/>
      <c r="D31" s="239"/>
      <c r="E31" s="239"/>
      <c r="F31" s="239"/>
      <c r="G31" s="239"/>
      <c r="H31" s="21">
        <v>2025</v>
      </c>
    </row>
    <row r="32" spans="1:9" ht="16.5" customHeight="1" x14ac:dyDescent="0.4">
      <c r="A32" s="18" t="s">
        <v>90</v>
      </c>
      <c r="B32" s="239" t="s">
        <v>91</v>
      </c>
      <c r="C32" s="239"/>
      <c r="D32" s="239"/>
      <c r="E32" s="239"/>
      <c r="F32" s="239"/>
      <c r="G32" s="239"/>
      <c r="H32" s="21" t="b">
        <v>1</v>
      </c>
    </row>
    <row r="33" spans="1:9" ht="16.5" customHeight="1" x14ac:dyDescent="0.4">
      <c r="A33" s="18" t="s">
        <v>92</v>
      </c>
      <c r="B33" s="239" t="s">
        <v>33</v>
      </c>
      <c r="C33" s="239"/>
      <c r="D33" s="239"/>
      <c r="E33" s="239"/>
      <c r="F33" s="239"/>
      <c r="G33" s="239"/>
      <c r="H33" s="21" t="b">
        <v>1</v>
      </c>
    </row>
    <row r="34" spans="1:9" ht="16.5" customHeight="1" x14ac:dyDescent="0.3">
      <c r="A34" s="20" t="s">
        <v>93</v>
      </c>
      <c r="B34" s="241" t="s">
        <v>94</v>
      </c>
      <c r="C34" s="242"/>
      <c r="D34" s="242"/>
      <c r="E34" s="242"/>
      <c r="F34" s="242"/>
      <c r="G34" s="243"/>
      <c r="H34" s="21" t="s">
        <v>61</v>
      </c>
    </row>
    <row r="35" spans="1:9" ht="16.5" customHeight="1" x14ac:dyDescent="0.4">
      <c r="A35" s="18" t="s">
        <v>95</v>
      </c>
      <c r="B35" s="239" t="s">
        <v>37</v>
      </c>
      <c r="C35" s="239"/>
      <c r="D35" s="239"/>
      <c r="E35" s="239"/>
      <c r="F35" s="239"/>
      <c r="G35" s="239"/>
      <c r="H35" s="21">
        <v>80</v>
      </c>
    </row>
    <row r="36" spans="1:9" ht="16.5" customHeight="1" x14ac:dyDescent="0.4">
      <c r="A36" s="18" t="s">
        <v>96</v>
      </c>
      <c r="B36" s="239" t="s">
        <v>39</v>
      </c>
      <c r="C36" s="239"/>
      <c r="D36" s="239"/>
      <c r="E36" s="239"/>
      <c r="F36" s="239"/>
      <c r="G36" s="239"/>
      <c r="H36" s="22">
        <v>1000</v>
      </c>
    </row>
    <row r="37" spans="1:9" ht="67.5" customHeight="1" x14ac:dyDescent="0.3">
      <c r="A37" s="20" t="s">
        <v>97</v>
      </c>
      <c r="B37" s="238" t="s">
        <v>98</v>
      </c>
      <c r="C37" s="238"/>
      <c r="D37" s="238"/>
      <c r="E37" s="238"/>
      <c r="F37" s="238"/>
      <c r="G37" s="238"/>
      <c r="H37" s="23">
        <v>0.75</v>
      </c>
    </row>
    <row r="38" spans="1:9" ht="33.75" customHeight="1" x14ac:dyDescent="0.3">
      <c r="A38" s="20" t="s">
        <v>99</v>
      </c>
      <c r="B38" s="238" t="s">
        <v>117</v>
      </c>
      <c r="C38" s="238"/>
      <c r="D38" s="238"/>
      <c r="E38" s="238"/>
      <c r="F38" s="238"/>
      <c r="G38" s="238"/>
      <c r="H38" s="22">
        <v>750</v>
      </c>
      <c r="I38" s="25">
        <f>H36*H37*(1+(80-H35)/H35)</f>
        <v>750</v>
      </c>
    </row>
    <row r="39" spans="1:9" ht="16.5" customHeight="1" x14ac:dyDescent="0.4">
      <c r="A39" s="18" t="s">
        <v>101</v>
      </c>
      <c r="B39" s="239" t="s">
        <v>45</v>
      </c>
      <c r="C39" s="239"/>
      <c r="D39" s="239"/>
      <c r="E39" s="239"/>
      <c r="F39" s="239"/>
      <c r="G39" s="239"/>
      <c r="H39" s="21" t="s">
        <v>61</v>
      </c>
    </row>
    <row r="40" spans="1:9" ht="16.5" customHeight="1" x14ac:dyDescent="0.4">
      <c r="A40" s="18" t="s">
        <v>102</v>
      </c>
      <c r="B40" s="239" t="s">
        <v>47</v>
      </c>
      <c r="C40" s="239"/>
      <c r="D40" s="239"/>
      <c r="E40" s="239"/>
      <c r="F40" s="239"/>
      <c r="G40" s="239"/>
      <c r="H40" s="22">
        <v>1000</v>
      </c>
    </row>
    <row r="41" spans="1:9" ht="16.5" customHeight="1" x14ac:dyDescent="0.4">
      <c r="A41" s="18" t="s">
        <v>103</v>
      </c>
      <c r="B41" s="239" t="s">
        <v>49</v>
      </c>
      <c r="C41" s="239"/>
      <c r="D41" s="239"/>
      <c r="E41" s="239"/>
      <c r="F41" s="239"/>
      <c r="G41" s="239"/>
      <c r="H41" s="21" t="b">
        <v>1</v>
      </c>
      <c r="I41" t="str">
        <f>IF(H40&gt;H38, "TRUE", "FALSE")</f>
        <v>TRUE</v>
      </c>
    </row>
    <row r="42" spans="1:9" ht="48.75" customHeight="1" x14ac:dyDescent="0.3">
      <c r="A42" s="20" t="s">
        <v>104</v>
      </c>
      <c r="B42" s="237" t="s">
        <v>105</v>
      </c>
      <c r="C42" s="238"/>
      <c r="D42" s="238"/>
      <c r="E42" s="238"/>
      <c r="F42" s="238"/>
      <c r="G42" s="238"/>
      <c r="H42" s="22">
        <v>250</v>
      </c>
      <c r="I42">
        <f>IF(I41="TRUE", H40-H38, 0)</f>
        <v>250</v>
      </c>
    </row>
    <row r="43" spans="1:9" ht="49.5" customHeight="1" x14ac:dyDescent="0.3">
      <c r="A43" s="20" t="s">
        <v>106</v>
      </c>
      <c r="B43" s="237" t="s">
        <v>107</v>
      </c>
      <c r="C43" s="238"/>
      <c r="D43" s="238"/>
      <c r="E43" s="238"/>
      <c r="F43" s="238"/>
      <c r="G43" s="238"/>
      <c r="H43" s="22">
        <v>750</v>
      </c>
      <c r="I43">
        <f>IF(H41=TRUE, H38, H40)</f>
        <v>750</v>
      </c>
    </row>
    <row r="44" spans="1:9" ht="64.5" customHeight="1" x14ac:dyDescent="0.3">
      <c r="A44" s="20" t="s">
        <v>108</v>
      </c>
      <c r="B44" s="237" t="s">
        <v>109</v>
      </c>
      <c r="C44" s="238"/>
      <c r="D44" s="238"/>
      <c r="E44" s="238"/>
      <c r="F44" s="238"/>
      <c r="G44" s="238"/>
      <c r="H44" s="22">
        <v>0</v>
      </c>
      <c r="I44">
        <f>IF(H32=FALSE, 0, IF(AND(H32=TRUE,H41=TRUE)=TRUE, 0, IF(AND(H32=TRUE,H41=FALSE)=TRUE,H38-H40,"Error")))</f>
        <v>0</v>
      </c>
    </row>
    <row r="46" spans="1:9" ht="16.5" customHeight="1" x14ac:dyDescent="0.3"/>
    <row r="47" spans="1:9" ht="16.5" customHeight="1" x14ac:dyDescent="0.45">
      <c r="A47" s="30" t="s">
        <v>111</v>
      </c>
      <c r="B47" s="28"/>
      <c r="C47" s="28"/>
      <c r="D47" s="28"/>
      <c r="E47" s="28"/>
      <c r="F47" s="28"/>
      <c r="G47" s="2"/>
      <c r="H47" s="2"/>
    </row>
    <row r="48" spans="1:9" ht="16.5" customHeight="1" x14ac:dyDescent="0.4">
      <c r="A48" s="18" t="s">
        <v>82</v>
      </c>
      <c r="B48" s="240" t="s">
        <v>83</v>
      </c>
      <c r="C48" s="240"/>
      <c r="D48" s="240"/>
      <c r="E48" s="240"/>
      <c r="F48" s="240"/>
      <c r="G48" s="240"/>
      <c r="H48" s="19" t="s">
        <v>84</v>
      </c>
    </row>
    <row r="49" spans="1:9" ht="16.5" customHeight="1" x14ac:dyDescent="0.4">
      <c r="A49" s="18" t="s">
        <v>85</v>
      </c>
      <c r="B49" s="239" t="s">
        <v>86</v>
      </c>
      <c r="C49" s="239"/>
      <c r="D49" s="239"/>
      <c r="E49" s="239"/>
      <c r="F49" s="239"/>
      <c r="G49" s="239"/>
      <c r="H49" s="21" t="s">
        <v>87</v>
      </c>
    </row>
    <row r="50" spans="1:9" ht="16.5" customHeight="1" x14ac:dyDescent="0.4">
      <c r="A50" s="18" t="s">
        <v>88</v>
      </c>
      <c r="B50" s="239" t="s">
        <v>89</v>
      </c>
      <c r="C50" s="239"/>
      <c r="D50" s="239"/>
      <c r="E50" s="239"/>
      <c r="F50" s="239"/>
      <c r="G50" s="239"/>
      <c r="H50" s="21">
        <v>2025</v>
      </c>
    </row>
    <row r="51" spans="1:9" ht="16.5" customHeight="1" x14ac:dyDescent="0.4">
      <c r="A51" s="18" t="s">
        <v>90</v>
      </c>
      <c r="B51" s="239" t="s">
        <v>91</v>
      </c>
      <c r="C51" s="239"/>
      <c r="D51" s="239"/>
      <c r="E51" s="239"/>
      <c r="F51" s="239"/>
      <c r="G51" s="239"/>
      <c r="H51" s="21" t="b">
        <v>1</v>
      </c>
    </row>
    <row r="52" spans="1:9" ht="16.5" customHeight="1" x14ac:dyDescent="0.4">
      <c r="A52" s="18" t="s">
        <v>92</v>
      </c>
      <c r="B52" s="239" t="s">
        <v>33</v>
      </c>
      <c r="C52" s="239"/>
      <c r="D52" s="239"/>
      <c r="E52" s="239"/>
      <c r="F52" s="239"/>
      <c r="G52" s="239"/>
      <c r="H52" s="21" t="b">
        <v>1</v>
      </c>
    </row>
    <row r="53" spans="1:9" ht="16.5" customHeight="1" x14ac:dyDescent="0.3">
      <c r="A53" s="20" t="s">
        <v>93</v>
      </c>
      <c r="B53" s="241" t="s">
        <v>94</v>
      </c>
      <c r="C53" s="242"/>
      <c r="D53" s="242"/>
      <c r="E53" s="242"/>
      <c r="F53" s="242"/>
      <c r="G53" s="243"/>
      <c r="H53" s="21" t="s">
        <v>112</v>
      </c>
    </row>
    <row r="54" spans="1:9" ht="16.5" customHeight="1" x14ac:dyDescent="0.4">
      <c r="A54" s="18" t="s">
        <v>95</v>
      </c>
      <c r="B54" s="239" t="s">
        <v>37</v>
      </c>
      <c r="C54" s="239"/>
      <c r="D54" s="239"/>
      <c r="E54" s="239"/>
      <c r="F54" s="239"/>
      <c r="G54" s="239"/>
      <c r="H54" s="21">
        <v>80</v>
      </c>
    </row>
    <row r="55" spans="1:9" ht="16.5" customHeight="1" x14ac:dyDescent="0.4">
      <c r="A55" s="18" t="s">
        <v>96</v>
      </c>
      <c r="B55" s="239" t="s">
        <v>39</v>
      </c>
      <c r="C55" s="239"/>
      <c r="D55" s="239"/>
      <c r="E55" s="239"/>
      <c r="F55" s="239"/>
      <c r="G55" s="239"/>
      <c r="H55" s="22">
        <v>1000</v>
      </c>
    </row>
    <row r="56" spans="1:9" ht="66.75" customHeight="1" x14ac:dyDescent="0.3">
      <c r="A56" s="20" t="s">
        <v>97</v>
      </c>
      <c r="B56" s="238" t="s">
        <v>98</v>
      </c>
      <c r="C56" s="238"/>
      <c r="D56" s="238"/>
      <c r="E56" s="238"/>
      <c r="F56" s="238"/>
      <c r="G56" s="238"/>
      <c r="H56" s="23">
        <v>0.75</v>
      </c>
    </row>
    <row r="57" spans="1:9" ht="36" customHeight="1" x14ac:dyDescent="0.3">
      <c r="A57" s="20" t="s">
        <v>99</v>
      </c>
      <c r="B57" s="238" t="s">
        <v>117</v>
      </c>
      <c r="C57" s="238"/>
      <c r="D57" s="238"/>
      <c r="E57" s="238"/>
      <c r="F57" s="238"/>
      <c r="G57" s="238"/>
      <c r="H57" s="22">
        <v>750</v>
      </c>
      <c r="I57" s="25">
        <f>H55*H56*(1+(80-H54)/H54)</f>
        <v>750</v>
      </c>
    </row>
    <row r="58" spans="1:9" ht="18.75" customHeight="1" x14ac:dyDescent="0.4">
      <c r="A58" s="18" t="s">
        <v>101</v>
      </c>
      <c r="B58" s="239" t="s">
        <v>45</v>
      </c>
      <c r="C58" s="239"/>
      <c r="D58" s="239"/>
      <c r="E58" s="239"/>
      <c r="F58" s="239"/>
      <c r="G58" s="239"/>
      <c r="H58" s="21" t="s">
        <v>113</v>
      </c>
    </row>
    <row r="59" spans="1:9" ht="18" customHeight="1" x14ac:dyDescent="0.4">
      <c r="A59" s="18" t="s">
        <v>102</v>
      </c>
      <c r="B59" s="239" t="s">
        <v>47</v>
      </c>
      <c r="C59" s="239"/>
      <c r="D59" s="239"/>
      <c r="E59" s="239"/>
      <c r="F59" s="239"/>
      <c r="G59" s="239"/>
      <c r="H59" s="22">
        <v>1200</v>
      </c>
    </row>
    <row r="60" spans="1:9" ht="16.5" customHeight="1" x14ac:dyDescent="0.4">
      <c r="A60" s="18" t="s">
        <v>103</v>
      </c>
      <c r="B60" s="239" t="s">
        <v>49</v>
      </c>
      <c r="C60" s="239"/>
      <c r="D60" s="239"/>
      <c r="E60" s="239"/>
      <c r="F60" s="239"/>
      <c r="G60" s="239"/>
      <c r="H60" s="21" t="b">
        <v>1</v>
      </c>
      <c r="I60" t="str">
        <f>IF(H59&gt;H57, "TRUE", "FALSE")</f>
        <v>TRUE</v>
      </c>
    </row>
    <row r="61" spans="1:9" ht="48.75" customHeight="1" x14ac:dyDescent="0.3">
      <c r="A61" s="20" t="s">
        <v>104</v>
      </c>
      <c r="B61" s="237" t="s">
        <v>105</v>
      </c>
      <c r="C61" s="238"/>
      <c r="D61" s="238"/>
      <c r="E61" s="238"/>
      <c r="F61" s="238"/>
      <c r="G61" s="238"/>
      <c r="H61" s="22">
        <v>450</v>
      </c>
      <c r="I61">
        <f>IF(I60="TRUE", H59-H57, 0)</f>
        <v>450</v>
      </c>
    </row>
    <row r="62" spans="1:9" ht="50.25" customHeight="1" x14ac:dyDescent="0.3">
      <c r="A62" s="20" t="s">
        <v>106</v>
      </c>
      <c r="B62" s="237" t="s">
        <v>107</v>
      </c>
      <c r="C62" s="238"/>
      <c r="D62" s="238"/>
      <c r="E62" s="238"/>
      <c r="F62" s="238"/>
      <c r="G62" s="238"/>
      <c r="H62" s="22">
        <v>750</v>
      </c>
      <c r="I62">
        <f>IF(H60=TRUE, H57, H59)</f>
        <v>750</v>
      </c>
    </row>
    <row r="63" spans="1:9" ht="69" customHeight="1" x14ac:dyDescent="0.3">
      <c r="A63" s="20" t="s">
        <v>108</v>
      </c>
      <c r="B63" s="237" t="s">
        <v>109</v>
      </c>
      <c r="C63" s="238"/>
      <c r="D63" s="238"/>
      <c r="E63" s="238"/>
      <c r="F63" s="238"/>
      <c r="G63" s="238"/>
      <c r="H63" s="22">
        <v>0</v>
      </c>
      <c r="I63">
        <f>IF(H51=FALSE, 0, IF(AND(H51=TRUE,H60=TRUE)=TRUE, 0, IF(AND(H51=TRUE,H60=FALSE)=TRUE,H57-H59,"Error")))</f>
        <v>0</v>
      </c>
    </row>
    <row r="64" spans="1:9"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sheetData>
  <mergeCells count="50">
    <mergeCell ref="A2:H2"/>
    <mergeCell ref="B34:G34"/>
    <mergeCell ref="A3:H3"/>
    <mergeCell ref="B10:G10"/>
    <mergeCell ref="B11:G11"/>
    <mergeCell ref="B12:G12"/>
    <mergeCell ref="B13:G13"/>
    <mergeCell ref="B14:G14"/>
    <mergeCell ref="B15:G15"/>
    <mergeCell ref="B16:G16"/>
    <mergeCell ref="B17:G17"/>
    <mergeCell ref="B18:G18"/>
    <mergeCell ref="B19:G19"/>
    <mergeCell ref="B20:G20"/>
    <mergeCell ref="B21:G21"/>
    <mergeCell ref="B22:G22"/>
    <mergeCell ref="B23:G23"/>
    <mergeCell ref="B41:G41"/>
    <mergeCell ref="B36:G36"/>
    <mergeCell ref="B37:G37"/>
    <mergeCell ref="B38:G38"/>
    <mergeCell ref="B39:G39"/>
    <mergeCell ref="B40:G40"/>
    <mergeCell ref="B35:G35"/>
    <mergeCell ref="B24:G24"/>
    <mergeCell ref="B25:G25"/>
    <mergeCell ref="B29:G29"/>
    <mergeCell ref="B30:G30"/>
    <mergeCell ref="B31:G31"/>
    <mergeCell ref="B32:G32"/>
    <mergeCell ref="B33:G33"/>
    <mergeCell ref="B42:G42"/>
    <mergeCell ref="B43:G43"/>
    <mergeCell ref="B44:G44"/>
    <mergeCell ref="B48:G48"/>
    <mergeCell ref="B49:G49"/>
    <mergeCell ref="B50:G50"/>
    <mergeCell ref="B51:G51"/>
    <mergeCell ref="B52:G52"/>
    <mergeCell ref="B53:G53"/>
    <mergeCell ref="B54:G54"/>
    <mergeCell ref="B60:G60"/>
    <mergeCell ref="B61:G61"/>
    <mergeCell ref="B62:G62"/>
    <mergeCell ref="B63:G63"/>
    <mergeCell ref="B55:G55"/>
    <mergeCell ref="B56:G56"/>
    <mergeCell ref="B57:G57"/>
    <mergeCell ref="B58:G58"/>
    <mergeCell ref="B59:G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BE5BB-FF7A-4B77-9151-FF036B376C98}">
  <dimension ref="A1:AE27"/>
  <sheetViews>
    <sheetView showGridLines="0" zoomScaleNormal="100" workbookViewId="0"/>
  </sheetViews>
  <sheetFormatPr defaultColWidth="0" defaultRowHeight="14.4" zeroHeight="1" x14ac:dyDescent="0.3"/>
  <cols>
    <col min="1" max="1" width="12.109375" style="39" customWidth="1"/>
    <col min="2" max="2" width="8.88671875" style="39" customWidth="1"/>
    <col min="3" max="3" width="24.44140625" style="39" customWidth="1"/>
    <col min="4" max="4" width="26.33203125" style="39" customWidth="1"/>
    <col min="5" max="5" width="33.44140625"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52" t="s">
        <v>145</v>
      </c>
    </row>
    <row r="2" spans="1:31" s="42" customFormat="1" ht="39" customHeight="1" x14ac:dyDescent="0.45">
      <c r="A2" s="53" t="s">
        <v>148</v>
      </c>
      <c r="B2" s="40"/>
      <c r="C2" s="40"/>
      <c r="D2" s="40"/>
      <c r="E2" s="40"/>
      <c r="F2" s="40"/>
      <c r="G2" s="40"/>
      <c r="H2" s="40"/>
      <c r="I2" s="41"/>
      <c r="J2" s="41"/>
    </row>
    <row r="3" spans="1:31" ht="42.75" customHeight="1" x14ac:dyDescent="0.45">
      <c r="A3" s="245" t="s">
        <v>149</v>
      </c>
      <c r="B3" s="245"/>
      <c r="C3" s="245"/>
      <c r="D3" s="245"/>
      <c r="E3" s="245"/>
      <c r="F3" s="245"/>
      <c r="G3" s="245"/>
      <c r="H3" s="245"/>
      <c r="I3" s="41"/>
      <c r="J3" s="41"/>
    </row>
    <row r="4" spans="1:31" ht="57.6" x14ac:dyDescent="0.45">
      <c r="A4" s="260" t="s">
        <v>56</v>
      </c>
      <c r="B4" s="261"/>
      <c r="C4" s="89" t="s">
        <v>57</v>
      </c>
      <c r="D4" s="90" t="s">
        <v>58</v>
      </c>
      <c r="E4" s="40"/>
      <c r="F4" s="40"/>
      <c r="G4" s="40"/>
      <c r="H4" s="40"/>
      <c r="I4" s="41"/>
      <c r="J4" s="41"/>
    </row>
    <row r="5" spans="1:31" ht="38.4" x14ac:dyDescent="0.45">
      <c r="A5" s="47" t="s">
        <v>66</v>
      </c>
      <c r="B5" s="47" t="s">
        <v>67</v>
      </c>
      <c r="C5" s="47" t="s">
        <v>150</v>
      </c>
      <c r="D5" s="47" t="s">
        <v>151</v>
      </c>
      <c r="E5" s="40"/>
      <c r="F5" s="40"/>
      <c r="G5" s="40"/>
      <c r="H5" s="40"/>
      <c r="I5" s="41"/>
      <c r="J5" s="41"/>
    </row>
    <row r="6" spans="1:31" ht="19.2" x14ac:dyDescent="0.45">
      <c r="A6" s="48" t="s">
        <v>10</v>
      </c>
      <c r="B6" s="48" t="s">
        <v>11</v>
      </c>
      <c r="C6" s="49">
        <v>600</v>
      </c>
      <c r="D6" s="50">
        <f t="shared" ref="D6:D7" si="0">C6*1.05</f>
        <v>630</v>
      </c>
      <c r="E6" s="40"/>
      <c r="F6" s="40"/>
      <c r="G6" s="40"/>
      <c r="H6" s="40"/>
      <c r="I6" s="41"/>
      <c r="J6" s="41"/>
    </row>
    <row r="7" spans="1:31" ht="19.2" x14ac:dyDescent="0.45">
      <c r="A7" s="48" t="s">
        <v>13</v>
      </c>
      <c r="B7" s="48" t="s">
        <v>14</v>
      </c>
      <c r="C7" s="49">
        <v>1000</v>
      </c>
      <c r="D7" s="50">
        <f t="shared" si="0"/>
        <v>1050</v>
      </c>
      <c r="E7" s="40"/>
      <c r="F7" s="40"/>
      <c r="G7" s="40"/>
      <c r="H7" s="40"/>
      <c r="I7" s="41"/>
      <c r="J7" s="41"/>
    </row>
    <row r="8" spans="1:31" ht="20.25" customHeight="1" x14ac:dyDescent="0.45">
      <c r="A8" s="48" t="s">
        <v>16</v>
      </c>
      <c r="B8" s="48" t="s">
        <v>17</v>
      </c>
      <c r="C8" s="49">
        <v>1200</v>
      </c>
      <c r="D8" s="50">
        <f>C8*1.05</f>
        <v>1260</v>
      </c>
      <c r="E8" s="40"/>
      <c r="F8" s="40"/>
      <c r="G8" s="40"/>
      <c r="H8" s="40"/>
      <c r="I8" s="41"/>
      <c r="J8" s="41"/>
    </row>
    <row r="9" spans="1:31" ht="34.799999999999997"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45292</v>
      </c>
      <c r="I13" s="63">
        <v>45292</v>
      </c>
      <c r="J13" s="63">
        <v>45292</v>
      </c>
      <c r="K13" s="63">
        <v>45292</v>
      </c>
      <c r="L13" s="63">
        <v>45292</v>
      </c>
      <c r="M13" s="63">
        <v>45292</v>
      </c>
      <c r="N13" s="63">
        <v>45292</v>
      </c>
      <c r="O13" s="63">
        <v>45292</v>
      </c>
      <c r="P13" s="63">
        <v>45292</v>
      </c>
      <c r="Q13" s="63">
        <v>45292</v>
      </c>
      <c r="R13" s="63">
        <v>45292</v>
      </c>
      <c r="S13" s="64">
        <v>45292</v>
      </c>
      <c r="T13" s="62">
        <v>45658</v>
      </c>
      <c r="U13" s="63">
        <v>45658</v>
      </c>
      <c r="V13" s="63">
        <v>45658</v>
      </c>
      <c r="W13" s="63">
        <v>45658</v>
      </c>
      <c r="X13" s="63">
        <v>45658</v>
      </c>
      <c r="Y13" s="63">
        <v>45658</v>
      </c>
      <c r="Z13" s="63">
        <v>45658</v>
      </c>
      <c r="AA13" s="63">
        <v>45658</v>
      </c>
      <c r="AB13" s="63">
        <v>45658</v>
      </c>
      <c r="AC13" s="63">
        <v>45658</v>
      </c>
      <c r="AD13" s="63">
        <v>45658</v>
      </c>
      <c r="AE13" s="64">
        <v>45658</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60</v>
      </c>
      <c r="O14" s="66" t="s">
        <v>60</v>
      </c>
      <c r="P14" s="66" t="s">
        <v>60</v>
      </c>
      <c r="Q14" s="66" t="s">
        <v>60</v>
      </c>
      <c r="R14" s="66" t="s">
        <v>60</v>
      </c>
      <c r="S14" s="66" t="s">
        <v>60</v>
      </c>
      <c r="T14" s="65" t="b">
        <v>1</v>
      </c>
      <c r="U14" s="66" t="b">
        <v>1</v>
      </c>
      <c r="V14" s="66" t="b">
        <v>1</v>
      </c>
      <c r="W14" s="66" t="b">
        <v>1</v>
      </c>
      <c r="X14" s="66" t="b">
        <v>1</v>
      </c>
      <c r="Y14" s="66" t="b">
        <v>1</v>
      </c>
      <c r="Z14" s="66" t="b">
        <v>1</v>
      </c>
      <c r="AA14" s="66" t="b">
        <v>1</v>
      </c>
      <c r="AB14" s="66" t="b">
        <v>1</v>
      </c>
      <c r="AC14" s="66" t="b">
        <v>1</v>
      </c>
      <c r="AD14" s="66" t="b">
        <v>1</v>
      </c>
      <c r="AE14" s="67" t="b">
        <v>1</v>
      </c>
    </row>
    <row r="15" spans="1:31" ht="46.5" customHeight="1" x14ac:dyDescent="0.3">
      <c r="A15" s="61" t="s">
        <v>32</v>
      </c>
      <c r="B15" s="218" t="s">
        <v>33</v>
      </c>
      <c r="C15" s="218"/>
      <c r="D15" s="218"/>
      <c r="E15" s="218"/>
      <c r="F15" s="218"/>
      <c r="G15" s="219"/>
      <c r="H15" s="65" t="b">
        <v>1</v>
      </c>
      <c r="I15" s="66" t="b">
        <v>1</v>
      </c>
      <c r="J15" s="66" t="b">
        <v>1</v>
      </c>
      <c r="K15" s="66" t="b">
        <v>1</v>
      </c>
      <c r="L15" s="66" t="b">
        <v>1</v>
      </c>
      <c r="M15" s="66" t="b">
        <v>1</v>
      </c>
      <c r="N15" s="66" t="b">
        <v>1</v>
      </c>
      <c r="O15" s="66" t="b">
        <v>1</v>
      </c>
      <c r="P15" s="66" t="b">
        <v>1</v>
      </c>
      <c r="Q15" s="66" t="b">
        <v>1</v>
      </c>
      <c r="R15" s="66" t="b">
        <v>1</v>
      </c>
      <c r="S15" s="67" t="b">
        <v>1</v>
      </c>
      <c r="T15" s="65" t="b">
        <v>1</v>
      </c>
      <c r="U15" s="66" t="b">
        <v>1</v>
      </c>
      <c r="V15" s="66" t="b">
        <v>1</v>
      </c>
      <c r="W15" s="66" t="b">
        <v>1</v>
      </c>
      <c r="X15" s="66" t="b">
        <v>1</v>
      </c>
      <c r="Y15" s="66" t="b">
        <v>1</v>
      </c>
      <c r="Z15" s="66" t="b">
        <v>1</v>
      </c>
      <c r="AA15" s="66" t="b">
        <v>1</v>
      </c>
      <c r="AB15" s="66" t="b">
        <v>1</v>
      </c>
      <c r="AC15" s="66" t="b">
        <v>1</v>
      </c>
      <c r="AD15" s="66" t="b">
        <v>1</v>
      </c>
      <c r="AE15" s="67" t="b">
        <v>1</v>
      </c>
    </row>
    <row r="16" spans="1:31" ht="13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v>80</v>
      </c>
      <c r="I17" s="66">
        <v>80</v>
      </c>
      <c r="J17" s="66">
        <v>80</v>
      </c>
      <c r="K17" s="66">
        <v>80</v>
      </c>
      <c r="L17" s="66">
        <v>80</v>
      </c>
      <c r="M17" s="66">
        <v>80</v>
      </c>
      <c r="N17" s="66">
        <v>80</v>
      </c>
      <c r="O17" s="66">
        <v>80</v>
      </c>
      <c r="P17" s="66">
        <v>80</v>
      </c>
      <c r="Q17" s="66">
        <v>80</v>
      </c>
      <c r="R17" s="66">
        <v>80</v>
      </c>
      <c r="S17" s="67">
        <v>80</v>
      </c>
      <c r="T17" s="65">
        <v>80</v>
      </c>
      <c r="U17" s="66">
        <v>80</v>
      </c>
      <c r="V17" s="66">
        <v>80</v>
      </c>
      <c r="W17" s="66">
        <v>80</v>
      </c>
      <c r="X17" s="66">
        <v>80</v>
      </c>
      <c r="Y17" s="66">
        <v>80</v>
      </c>
      <c r="Z17" s="66">
        <v>80</v>
      </c>
      <c r="AA17" s="66">
        <v>80</v>
      </c>
      <c r="AB17" s="66">
        <v>80</v>
      </c>
      <c r="AC17" s="66">
        <v>80</v>
      </c>
      <c r="AD17" s="66">
        <v>80</v>
      </c>
      <c r="AE17" s="67">
        <v>80</v>
      </c>
    </row>
    <row r="18" spans="1:31" ht="36.75" customHeight="1" x14ac:dyDescent="0.3">
      <c r="A18" s="61" t="s">
        <v>38</v>
      </c>
      <c r="B18" s="218" t="s">
        <v>39</v>
      </c>
      <c r="C18" s="218"/>
      <c r="D18" s="218"/>
      <c r="E18" s="218"/>
      <c r="F18" s="218"/>
      <c r="G18" s="219"/>
      <c r="H18" s="68">
        <v>1000</v>
      </c>
      <c r="I18" s="69">
        <v>1000</v>
      </c>
      <c r="J18" s="69">
        <v>1000</v>
      </c>
      <c r="K18" s="69">
        <v>1000</v>
      </c>
      <c r="L18" s="69">
        <v>1000</v>
      </c>
      <c r="M18" s="69">
        <v>1000</v>
      </c>
      <c r="N18" s="69">
        <v>1000</v>
      </c>
      <c r="O18" s="69">
        <v>1000</v>
      </c>
      <c r="P18" s="69">
        <v>1000</v>
      </c>
      <c r="Q18" s="69">
        <v>1000</v>
      </c>
      <c r="R18" s="69">
        <v>1000</v>
      </c>
      <c r="S18" s="70">
        <v>1000</v>
      </c>
      <c r="T18" s="68">
        <v>1050</v>
      </c>
      <c r="U18" s="69">
        <v>1050</v>
      </c>
      <c r="V18" s="69">
        <v>1050</v>
      </c>
      <c r="W18" s="69">
        <v>1050</v>
      </c>
      <c r="X18" s="69">
        <v>1050</v>
      </c>
      <c r="Y18" s="69">
        <v>1050</v>
      </c>
      <c r="Z18" s="69">
        <v>1050</v>
      </c>
      <c r="AA18" s="69">
        <v>1050</v>
      </c>
      <c r="AB18" s="69">
        <v>1050</v>
      </c>
      <c r="AC18" s="69">
        <v>1050</v>
      </c>
      <c r="AD18" s="69">
        <v>1050</v>
      </c>
      <c r="AE18" s="70">
        <v>1050</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700</v>
      </c>
      <c r="L20" s="69">
        <f t="shared" si="1"/>
        <v>700</v>
      </c>
      <c r="M20" s="69">
        <f t="shared" si="1"/>
        <v>700</v>
      </c>
      <c r="N20" s="69">
        <f t="shared" si="1"/>
        <v>700</v>
      </c>
      <c r="O20" s="69">
        <f t="shared" si="1"/>
        <v>700</v>
      </c>
      <c r="P20" s="69">
        <f t="shared" si="1"/>
        <v>700</v>
      </c>
      <c r="Q20" s="69">
        <f t="shared" si="1"/>
        <v>700</v>
      </c>
      <c r="R20" s="69">
        <f t="shared" si="1"/>
        <v>700</v>
      </c>
      <c r="S20" s="70">
        <f t="shared" si="1"/>
        <v>700</v>
      </c>
      <c r="T20" s="68">
        <f t="shared" si="1"/>
        <v>787.5</v>
      </c>
      <c r="U20" s="69">
        <f t="shared" si="1"/>
        <v>787.5</v>
      </c>
      <c r="V20" s="69">
        <f t="shared" si="1"/>
        <v>787.5</v>
      </c>
      <c r="W20" s="69">
        <f t="shared" si="1"/>
        <v>787.5</v>
      </c>
      <c r="X20" s="69">
        <f t="shared" si="1"/>
        <v>787.5</v>
      </c>
      <c r="Y20" s="69">
        <f t="shared" si="1"/>
        <v>787.5</v>
      </c>
      <c r="Z20" s="69">
        <f t="shared" si="1"/>
        <v>787.5</v>
      </c>
      <c r="AA20" s="69">
        <f t="shared" si="1"/>
        <v>787.5</v>
      </c>
      <c r="AB20" s="69">
        <f t="shared" si="1"/>
        <v>787.5</v>
      </c>
      <c r="AC20" s="69">
        <f t="shared" si="1"/>
        <v>787.5</v>
      </c>
      <c r="AD20" s="69">
        <f t="shared" si="1"/>
        <v>787.5</v>
      </c>
      <c r="AE20" s="70">
        <f t="shared" si="1"/>
        <v>787.5</v>
      </c>
    </row>
    <row r="21" spans="1:31" ht="19.2" x14ac:dyDescent="0.3">
      <c r="A21" s="61" t="s">
        <v>44</v>
      </c>
      <c r="B21" s="218" t="s">
        <v>45</v>
      </c>
      <c r="C21" s="218"/>
      <c r="D21" s="218"/>
      <c r="E21" s="218"/>
      <c r="F21" s="218"/>
      <c r="G21" s="219"/>
      <c r="H21" s="65" t="s">
        <v>113</v>
      </c>
      <c r="I21" s="66" t="s">
        <v>113</v>
      </c>
      <c r="J21" s="66" t="s">
        <v>113</v>
      </c>
      <c r="K21" s="66" t="s">
        <v>113</v>
      </c>
      <c r="L21" s="66" t="s">
        <v>113</v>
      </c>
      <c r="M21" s="66" t="s">
        <v>113</v>
      </c>
      <c r="N21" s="66" t="s">
        <v>113</v>
      </c>
      <c r="O21" s="66" t="s">
        <v>113</v>
      </c>
      <c r="P21" s="66" t="s">
        <v>113</v>
      </c>
      <c r="Q21" s="66" t="s">
        <v>113</v>
      </c>
      <c r="R21" s="66" t="s">
        <v>113</v>
      </c>
      <c r="S21" s="67" t="s">
        <v>113</v>
      </c>
      <c r="T21" s="65" t="s">
        <v>113</v>
      </c>
      <c r="U21" s="66" t="s">
        <v>113</v>
      </c>
      <c r="V21" s="66" t="s">
        <v>113</v>
      </c>
      <c r="W21" s="66" t="s">
        <v>113</v>
      </c>
      <c r="X21" s="66" t="s">
        <v>113</v>
      </c>
      <c r="Y21" s="66" t="s">
        <v>113</v>
      </c>
      <c r="Z21" s="66" t="s">
        <v>113</v>
      </c>
      <c r="AA21" s="66" t="s">
        <v>113</v>
      </c>
      <c r="AB21" s="66" t="s">
        <v>113</v>
      </c>
      <c r="AC21" s="66" t="s">
        <v>113</v>
      </c>
      <c r="AD21" s="66" t="s">
        <v>113</v>
      </c>
      <c r="AE21" s="67" t="s">
        <v>113</v>
      </c>
    </row>
    <row r="22" spans="1:31" ht="19.2" x14ac:dyDescent="0.3">
      <c r="A22" s="61" t="s">
        <v>46</v>
      </c>
      <c r="B22" s="218" t="s">
        <v>47</v>
      </c>
      <c r="C22" s="218"/>
      <c r="D22" s="218"/>
      <c r="E22" s="218"/>
      <c r="F22" s="218"/>
      <c r="G22" s="219"/>
      <c r="H22" s="68">
        <v>1200</v>
      </c>
      <c r="I22" s="69">
        <v>1200</v>
      </c>
      <c r="J22" s="69">
        <v>1200</v>
      </c>
      <c r="K22" s="69">
        <v>1200</v>
      </c>
      <c r="L22" s="69">
        <v>1200</v>
      </c>
      <c r="M22" s="69">
        <v>1200</v>
      </c>
      <c r="N22" s="69">
        <v>1200</v>
      </c>
      <c r="O22" s="69">
        <v>1200</v>
      </c>
      <c r="P22" s="69">
        <v>1200</v>
      </c>
      <c r="Q22" s="69">
        <v>1200</v>
      </c>
      <c r="R22" s="69">
        <v>1200</v>
      </c>
      <c r="S22" s="70">
        <v>1200</v>
      </c>
      <c r="T22" s="68">
        <v>1260</v>
      </c>
      <c r="U22" s="69">
        <v>1260</v>
      </c>
      <c r="V22" s="69">
        <v>1260</v>
      </c>
      <c r="W22" s="69">
        <v>1260</v>
      </c>
      <c r="X22" s="69">
        <v>1260</v>
      </c>
      <c r="Y22" s="69">
        <v>1260</v>
      </c>
      <c r="Z22" s="69">
        <v>1260</v>
      </c>
      <c r="AA22" s="69">
        <v>1260</v>
      </c>
      <c r="AB22" s="69">
        <v>1260</v>
      </c>
      <c r="AC22" s="69">
        <v>1260</v>
      </c>
      <c r="AD22" s="69">
        <v>1260</v>
      </c>
      <c r="AE22" s="70">
        <v>1260</v>
      </c>
    </row>
    <row r="23" spans="1:31" ht="19.2" x14ac:dyDescent="0.3">
      <c r="A23" s="61" t="s">
        <v>48</v>
      </c>
      <c r="B23" s="218" t="s">
        <v>49</v>
      </c>
      <c r="C23" s="218"/>
      <c r="D23" s="218"/>
      <c r="E23" s="218"/>
      <c r="F23" s="218"/>
      <c r="G23" s="219"/>
      <c r="H23" s="66" t="b">
        <f t="shared" ref="H23:AE23" si="2">IF(H22&gt;H20, TRUE, FALSE)</f>
        <v>1</v>
      </c>
      <c r="I23" s="66" t="b">
        <f t="shared" si="2"/>
        <v>1</v>
      </c>
      <c r="J23" s="66" t="b">
        <f t="shared" si="2"/>
        <v>1</v>
      </c>
      <c r="K23" s="66" t="b">
        <f t="shared" si="2"/>
        <v>1</v>
      </c>
      <c r="L23" s="66" t="b">
        <f t="shared" si="2"/>
        <v>1</v>
      </c>
      <c r="M23" s="66" t="b">
        <f t="shared" si="2"/>
        <v>1</v>
      </c>
      <c r="N23" s="66" t="b">
        <f t="shared" si="2"/>
        <v>1</v>
      </c>
      <c r="O23" s="66" t="b">
        <f t="shared" si="2"/>
        <v>1</v>
      </c>
      <c r="P23" s="66" t="b">
        <f t="shared" si="2"/>
        <v>1</v>
      </c>
      <c r="Q23" s="66" t="b">
        <f t="shared" si="2"/>
        <v>1</v>
      </c>
      <c r="R23" s="66" t="b">
        <f t="shared" si="2"/>
        <v>1</v>
      </c>
      <c r="S23" s="67" t="b">
        <f t="shared" si="2"/>
        <v>1</v>
      </c>
      <c r="T23" s="65" t="b">
        <f t="shared" si="2"/>
        <v>1</v>
      </c>
      <c r="U23" s="66" t="b">
        <f t="shared" si="2"/>
        <v>1</v>
      </c>
      <c r="V23" s="66" t="b">
        <f t="shared" si="2"/>
        <v>1</v>
      </c>
      <c r="W23" s="66" t="b">
        <f t="shared" si="2"/>
        <v>1</v>
      </c>
      <c r="X23" s="66" t="b">
        <f t="shared" si="2"/>
        <v>1</v>
      </c>
      <c r="Y23" s="66" t="b">
        <f t="shared" si="2"/>
        <v>1</v>
      </c>
      <c r="Z23" s="66" t="b">
        <f t="shared" si="2"/>
        <v>1</v>
      </c>
      <c r="AA23" s="66" t="b">
        <f t="shared" si="2"/>
        <v>1</v>
      </c>
      <c r="AB23" s="66" t="b">
        <f t="shared" si="2"/>
        <v>1</v>
      </c>
      <c r="AC23" s="66" t="b">
        <f t="shared" si="2"/>
        <v>1</v>
      </c>
      <c r="AD23" s="66" t="b">
        <f t="shared" si="2"/>
        <v>1</v>
      </c>
      <c r="AE23" s="67" t="b">
        <f t="shared" si="2"/>
        <v>1</v>
      </c>
    </row>
    <row r="24" spans="1:31" ht="59.25" customHeight="1" x14ac:dyDescent="0.3">
      <c r="A24" s="61" t="s">
        <v>50</v>
      </c>
      <c r="B24" s="218" t="s">
        <v>152</v>
      </c>
      <c r="C24" s="218"/>
      <c r="D24" s="218"/>
      <c r="E24" s="218"/>
      <c r="F24" s="218"/>
      <c r="G24" s="219"/>
      <c r="H24" s="68">
        <f>IF(H23=TRUE, H22-H20, 0)</f>
        <v>500</v>
      </c>
      <c r="I24" s="69">
        <f t="shared" ref="I24:AE24" si="3">IF(I23=TRUE, I22-I20, 0)</f>
        <v>500</v>
      </c>
      <c r="J24" s="69">
        <f t="shared" si="3"/>
        <v>500</v>
      </c>
      <c r="K24" s="69">
        <f t="shared" si="3"/>
        <v>500</v>
      </c>
      <c r="L24" s="69">
        <f t="shared" si="3"/>
        <v>500</v>
      </c>
      <c r="M24" s="69">
        <f t="shared" si="3"/>
        <v>500</v>
      </c>
      <c r="N24" s="69">
        <f t="shared" si="3"/>
        <v>500</v>
      </c>
      <c r="O24" s="69">
        <f t="shared" si="3"/>
        <v>500</v>
      </c>
      <c r="P24" s="69">
        <f t="shared" si="3"/>
        <v>500</v>
      </c>
      <c r="Q24" s="69">
        <f t="shared" si="3"/>
        <v>500</v>
      </c>
      <c r="R24" s="69">
        <f t="shared" si="3"/>
        <v>500</v>
      </c>
      <c r="S24" s="70">
        <f t="shared" si="3"/>
        <v>500</v>
      </c>
      <c r="T24" s="68">
        <f t="shared" si="3"/>
        <v>472.5</v>
      </c>
      <c r="U24" s="69">
        <f t="shared" si="3"/>
        <v>472.5</v>
      </c>
      <c r="V24" s="69">
        <f t="shared" si="3"/>
        <v>472.5</v>
      </c>
      <c r="W24" s="69">
        <f t="shared" si="3"/>
        <v>472.5</v>
      </c>
      <c r="X24" s="69">
        <f t="shared" si="3"/>
        <v>472.5</v>
      </c>
      <c r="Y24" s="69">
        <f t="shared" si="3"/>
        <v>472.5</v>
      </c>
      <c r="Z24" s="69">
        <f t="shared" si="3"/>
        <v>472.5</v>
      </c>
      <c r="AA24" s="69">
        <f t="shared" si="3"/>
        <v>472.5</v>
      </c>
      <c r="AB24" s="69">
        <f t="shared" si="3"/>
        <v>472.5</v>
      </c>
      <c r="AC24" s="69">
        <f t="shared" si="3"/>
        <v>472.5</v>
      </c>
      <c r="AD24" s="69">
        <f t="shared" si="3"/>
        <v>472.5</v>
      </c>
      <c r="AE24" s="70">
        <f t="shared" si="3"/>
        <v>472.5</v>
      </c>
    </row>
    <row r="25" spans="1:31" ht="63" customHeight="1" x14ac:dyDescent="0.3">
      <c r="A25" s="61" t="s">
        <v>52</v>
      </c>
      <c r="B25" s="262" t="s">
        <v>153</v>
      </c>
      <c r="C25" s="262"/>
      <c r="D25" s="262"/>
      <c r="E25" s="262"/>
      <c r="F25" s="262"/>
      <c r="G25" s="263"/>
      <c r="H25" s="77">
        <f>IF(H23=TRUE,H20,H22)</f>
        <v>700</v>
      </c>
      <c r="I25" s="78">
        <f t="shared" ref="I25:AE25" si="4">IF(I23=TRUE,I20,I22)</f>
        <v>700</v>
      </c>
      <c r="J25" s="78">
        <f t="shared" si="4"/>
        <v>700</v>
      </c>
      <c r="K25" s="78">
        <f t="shared" si="4"/>
        <v>700</v>
      </c>
      <c r="L25" s="78">
        <f t="shared" si="4"/>
        <v>700</v>
      </c>
      <c r="M25" s="78">
        <f t="shared" si="4"/>
        <v>700</v>
      </c>
      <c r="N25" s="78">
        <f t="shared" si="4"/>
        <v>700</v>
      </c>
      <c r="O25" s="78">
        <f t="shared" si="4"/>
        <v>700</v>
      </c>
      <c r="P25" s="78">
        <f t="shared" si="4"/>
        <v>700</v>
      </c>
      <c r="Q25" s="78">
        <f t="shared" si="4"/>
        <v>700</v>
      </c>
      <c r="R25" s="78">
        <f t="shared" si="4"/>
        <v>700</v>
      </c>
      <c r="S25" s="79">
        <f t="shared" si="4"/>
        <v>700</v>
      </c>
      <c r="T25" s="77">
        <f t="shared" si="4"/>
        <v>787.5</v>
      </c>
      <c r="U25" s="78">
        <f t="shared" si="4"/>
        <v>787.5</v>
      </c>
      <c r="V25" s="78">
        <f t="shared" si="4"/>
        <v>787.5</v>
      </c>
      <c r="W25" s="78">
        <f t="shared" si="4"/>
        <v>787.5</v>
      </c>
      <c r="X25" s="78">
        <f t="shared" si="4"/>
        <v>787.5</v>
      </c>
      <c r="Y25" s="78">
        <f t="shared" si="4"/>
        <v>787.5</v>
      </c>
      <c r="Z25" s="78">
        <f t="shared" si="4"/>
        <v>787.5</v>
      </c>
      <c r="AA25" s="78">
        <f t="shared" si="4"/>
        <v>787.5</v>
      </c>
      <c r="AB25" s="78">
        <f t="shared" si="4"/>
        <v>787.5</v>
      </c>
      <c r="AC25" s="78">
        <f t="shared" si="4"/>
        <v>787.5</v>
      </c>
      <c r="AD25" s="78">
        <f t="shared" si="4"/>
        <v>787.5</v>
      </c>
      <c r="AE25" s="79">
        <f t="shared" si="4"/>
        <v>787.5</v>
      </c>
    </row>
    <row r="26" spans="1:31" ht="85.5" customHeight="1" x14ac:dyDescent="0.3">
      <c r="A26" s="83" t="s">
        <v>54</v>
      </c>
      <c r="B26" s="264" t="s">
        <v>154</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85">
        <v>0</v>
      </c>
      <c r="X26" s="85">
        <v>0</v>
      </c>
      <c r="Y26" s="85">
        <v>0</v>
      </c>
      <c r="Z26" s="85">
        <v>0</v>
      </c>
      <c r="AA26" s="85">
        <v>0</v>
      </c>
      <c r="AB26" s="85">
        <v>0</v>
      </c>
      <c r="AC26" s="85">
        <v>0</v>
      </c>
      <c r="AD26" s="85">
        <v>0</v>
      </c>
      <c r="AE26" s="86">
        <v>0</v>
      </c>
    </row>
    <row r="27" spans="1:31" x14ac:dyDescent="0.3"/>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FB51A-134B-4719-94E5-10BDE076A509}">
  <dimension ref="A1:A2"/>
  <sheetViews>
    <sheetView zoomScaleNormal="100" workbookViewId="0"/>
  </sheetViews>
  <sheetFormatPr defaultColWidth="0" defaultRowHeight="14.4" zeroHeight="1" x14ac:dyDescent="0.3"/>
  <cols>
    <col min="1" max="1" width="17.6640625" customWidth="1"/>
    <col min="2" max="16384" width="8.88671875" hidden="1"/>
  </cols>
  <sheetData>
    <row r="1" spans="1:1" x14ac:dyDescent="0.3">
      <c r="A1" s="95" t="s">
        <v>146</v>
      </c>
    </row>
    <row r="2" spans="1:1" ht="17.25" hidden="1" customHeight="1" x14ac:dyDescent="0.3"/>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DHCSDOC-491057189-1512</_dlc_DocId>
    <_dlc_DocIdUrl xmlns="69bc34b3-1921-46c7-8c7a-d18363374b4b">
      <Url>http://dhcsgovstaging:88/services/medi-cal/_layouts/15/DocIdRedir.aspx?ID=DHCSDOC-491057189-1512</Url>
      <Description>DHCSDOC-491057189-1512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D39EEAD-4882-4FF2-B03D-CF3C3EECFDE5}">
  <ds:schemaRefs>
    <ds:schemaRef ds:uri="http://purl.org/dc/elements/1.1/"/>
    <ds:schemaRef ds:uri="f3a69106-fb92-4d29-9181-f6efe780d3d9"/>
    <ds:schemaRef ds:uri="http://schemas.microsoft.com/office/2006/metadata/properties"/>
    <ds:schemaRef ds:uri="http://www.w3.org/XML/1998/namespace"/>
    <ds:schemaRef ds:uri="http://schemas.microsoft.com/office/2006/documentManagement/types"/>
    <ds:schemaRef ds:uri="http://purl.org/dc/dcmitype/"/>
    <ds:schemaRef ds:uri="43f00a5d-55c4-41d3-b741-631800661bd5"/>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0A9E4B6-5D8C-420B-B48B-540D81593C7D}">
  <ds:schemaRefs>
    <ds:schemaRef ds:uri="http://schemas.microsoft.com/sharepoint/v3/contenttype/forms"/>
  </ds:schemaRefs>
</ds:datastoreItem>
</file>

<file path=customXml/itemProps3.xml><?xml version="1.0" encoding="utf-8"?>
<ds:datastoreItem xmlns:ds="http://schemas.openxmlformats.org/officeDocument/2006/customXml" ds:itemID="{3E8FA04E-D36D-4BB0-A333-01B6E8B80B99}"/>
</file>

<file path=customXml/itemProps4.xml><?xml version="1.0" encoding="utf-8"?>
<ds:datastoreItem xmlns:ds="http://schemas.openxmlformats.org/officeDocument/2006/customXml" ds:itemID="{DB96C146-E00B-4CC6-9C34-4196C19B3157}"/>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Instructions and Overview</vt:lpstr>
      <vt:lpstr>Blank Worksheet</vt:lpstr>
      <vt:lpstr>HBY Beginning Jan 1 --&gt;</vt:lpstr>
      <vt:lpstr>Jan 1 - Bronze Plan Chosen</vt:lpstr>
      <vt:lpstr>Jan 1 - Gold Plan Chosen</vt:lpstr>
      <vt:lpstr>Jan 2024 - Dec 2024</vt:lpstr>
      <vt:lpstr>Jan 2025 - Dec 2025</vt:lpstr>
      <vt:lpstr>Jan 1 - Platinum Plan Chosen</vt:lpstr>
      <vt:lpstr>HBY Beginning Apr 1 --&gt;</vt:lpstr>
      <vt:lpstr>Apr 1 - Bronze Plan Chosen</vt:lpstr>
      <vt:lpstr>Apr 1 - Gold Plan Chosen</vt:lpstr>
      <vt:lpstr>Apr 1 - Platinum Plan Chosen</vt:lpstr>
      <vt:lpstr>Jan 2024 - Mar 2024</vt:lpstr>
      <vt:lpstr>Apr 2024 - Dec 2024</vt:lpstr>
      <vt:lpstr>Jan 2025 - Mar 2025</vt:lpstr>
      <vt:lpstr>Apr 2025 - Dec 2025</vt:lpstr>
      <vt:lpstr>HBY Beginning Jul 1 --&gt;</vt:lpstr>
      <vt:lpstr>Jul 1 - Bronze Plan Chosen</vt:lpstr>
      <vt:lpstr>Jul 1 - Gold Plan Chosen</vt:lpstr>
      <vt:lpstr>Jul 1 - Platinum Plan Chosen</vt:lpstr>
      <vt:lpstr>Jan 2024 - Jun 2024</vt:lpstr>
      <vt:lpstr>Jul 2024 - Dec 2024</vt:lpstr>
      <vt:lpstr>Jan 2025 - Jun 2025</vt:lpstr>
      <vt:lpstr>Jul 2025 - Dec 2025</vt:lpstr>
      <vt:lpstr>TitleRegion1.a10.ae26.11</vt:lpstr>
      <vt:lpstr>TitleRegion1.a4.d8.4</vt:lpstr>
      <vt:lpstr>TitleRegion1.a4.d8.5</vt:lpstr>
      <vt:lpstr>TitleRegion1.a4.e8.10</vt:lpstr>
      <vt:lpstr>TitleRegion1.a4.e8.11</vt:lpstr>
      <vt:lpstr>TitleRegion1.a4.e8.12</vt:lpstr>
      <vt:lpstr>TitleRegion1.a4.e8.18</vt:lpstr>
      <vt:lpstr>TitleRegion1.a4.e8.19</vt:lpstr>
      <vt:lpstr>TitleRegion1.a4.e8.2</vt:lpstr>
      <vt:lpstr>TitleRegion1.a4.e8.20</vt:lpstr>
      <vt:lpstr>TitleRegion1.a5.d6.8</vt:lpstr>
      <vt:lpstr>TitleRegion1.a9.c12.1</vt:lpstr>
      <vt:lpstr>TitleRegion2.a10.ae26.10</vt:lpstr>
      <vt:lpstr>TitleRegion2.a10.ae26.12</vt:lpstr>
      <vt:lpstr>TitleRegion2.a10.ae26.18</vt:lpstr>
      <vt:lpstr>TitleRegion2.a10.ae26.19</vt:lpstr>
      <vt:lpstr>TitleRegion2.a10.ae26.2</vt:lpstr>
      <vt:lpstr>TitleRegion2.a10.ae26.20</vt:lpstr>
      <vt:lpstr>TitleRegion2.a10.ae26.4</vt:lpstr>
      <vt:lpstr>TitleRegion2.a10.ae26.5</vt:lpstr>
      <vt:lpstr>TitleRegion2.a11.ae27.8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WSP-Health-Benefit-Standard-Guidance</dc:title>
  <dc:subject/>
  <dc:creator>Hon, Loressa@DHCS</dc:creator>
  <cp:keywords/>
  <dc:description/>
  <cp:lastModifiedBy>Seawright, Ken@DHCS</cp:lastModifiedBy>
  <cp:revision/>
  <cp:lastPrinted>2025-04-09T16:54:58Z</cp:lastPrinted>
  <dcterms:created xsi:type="dcterms:W3CDTF">2025-02-10T18:21:20Z</dcterms:created>
  <dcterms:modified xsi:type="dcterms:W3CDTF">2025-04-09T20:12:30Z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24a76da6-f1e2-4489-8c51-70861b5b478c</vt:lpwstr>
  </property>
  <property fmtid="{D5CDD505-2E9C-101B-9397-08002B2CF9AE}" pid="5" name="Division">
    <vt:lpwstr>30;#Fee-For-Service Rates Development|f4b3987f-d379-4ea2-9325-ab5a79e49e9a</vt:lpwstr>
  </property>
</Properties>
</file>