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54E41B1D-7C8E-41ED-A341-931C6F45CD3B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INPUT PATH NAME" sheetId="14" state="hidden" r:id="rId1"/>
    <sheet name="County Summary" sheetId="12" r:id="rId2"/>
    <sheet name="Unexpended" sheetId="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Pgm1" localSheetId="1">'County Summary'!$D$3</definedName>
    <definedName name="_Pgm1" localSheetId="2">Unexpended!$D$3</definedName>
    <definedName name="_Pgm1">#REF!</definedName>
    <definedName name="_pgm10">#REF!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_xlnm.Print_Area" localSheetId="1">'County Summary'!$A$1:$O$18</definedName>
    <definedName name="_xlnm.Print_Area" localSheetId="0">'INPUT PATH NAME'!$A$1:$B$66</definedName>
    <definedName name="_xlnm.Print_Area" localSheetId="2">Unexpended!$A$1:$P$24</definedName>
  </definedNames>
  <calcPr calcId="191029"/>
</workbook>
</file>

<file path=xl/calcChain.xml><?xml version="1.0" encoding="utf-8"?>
<calcChain xmlns="http://schemas.openxmlformats.org/spreadsheetml/2006/main">
  <c r="B57" i="14" l="1"/>
  <c r="C57" i="14"/>
  <c r="H9" i="12" s="1"/>
  <c r="D57" i="14"/>
  <c r="E57" i="14"/>
  <c r="J9" i="12" s="1"/>
  <c r="F9" i="12" s="1"/>
  <c r="P9" i="12" s="1"/>
  <c r="F57" i="14"/>
  <c r="K9" i="12"/>
  <c r="G57" i="14"/>
  <c r="H57" i="14"/>
  <c r="M9" i="12" s="1"/>
  <c r="I57" i="14"/>
  <c r="J57" i="14"/>
  <c r="B58" i="14"/>
  <c r="G10" i="12" s="1"/>
  <c r="C58" i="14"/>
  <c r="H10" i="12" s="1"/>
  <c r="D58" i="14"/>
  <c r="E58" i="14"/>
  <c r="J10" i="12"/>
  <c r="F58" i="14"/>
  <c r="G58" i="14"/>
  <c r="L10" i="12" s="1"/>
  <c r="H58" i="14"/>
  <c r="I58" i="14"/>
  <c r="J58" i="14"/>
  <c r="B59" i="14"/>
  <c r="G11" i="12" s="1"/>
  <c r="C59" i="14"/>
  <c r="D59" i="14"/>
  <c r="I11" i="12"/>
  <c r="E59" i="14"/>
  <c r="F59" i="14"/>
  <c r="G59" i="14"/>
  <c r="L11" i="12" s="1"/>
  <c r="H59" i="14"/>
  <c r="I59" i="14"/>
  <c r="J59" i="14"/>
  <c r="B60" i="14"/>
  <c r="G12" i="12" s="1"/>
  <c r="C60" i="14"/>
  <c r="D60" i="14"/>
  <c r="I12" i="12" s="1"/>
  <c r="E60" i="14"/>
  <c r="J12" i="12" s="1"/>
  <c r="F60" i="14"/>
  <c r="G60" i="14"/>
  <c r="H60" i="14"/>
  <c r="M12" i="12" s="1"/>
  <c r="I60" i="14"/>
  <c r="N12" i="12" s="1"/>
  <c r="J60" i="14"/>
  <c r="B61" i="14"/>
  <c r="G13" i="12"/>
  <c r="C61" i="14"/>
  <c r="H13" i="12" s="1"/>
  <c r="D61" i="14"/>
  <c r="E61" i="14"/>
  <c r="F61" i="14"/>
  <c r="G61" i="14"/>
  <c r="L13" i="12" s="1"/>
  <c r="H61" i="14"/>
  <c r="I61" i="14"/>
  <c r="J61" i="14"/>
  <c r="B62" i="14"/>
  <c r="G14" i="12" s="1"/>
  <c r="C62" i="14"/>
  <c r="D62" i="14"/>
  <c r="E62" i="14"/>
  <c r="J14" i="12" s="1"/>
  <c r="F62" i="14"/>
  <c r="K14" i="12" s="1"/>
  <c r="G62" i="14"/>
  <c r="H62" i="14"/>
  <c r="M14" i="12"/>
  <c r="I62" i="14"/>
  <c r="N14" i="12" s="1"/>
  <c r="J62" i="14"/>
  <c r="B63" i="14"/>
  <c r="C63" i="14"/>
  <c r="H15" i="12" s="1"/>
  <c r="D63" i="14"/>
  <c r="I15" i="12" s="1"/>
  <c r="E63" i="14"/>
  <c r="F63" i="14"/>
  <c r="G63" i="14"/>
  <c r="L15" i="12"/>
  <c r="H63" i="14"/>
  <c r="M15" i="12"/>
  <c r="I63" i="14"/>
  <c r="N15" i="12" s="1"/>
  <c r="J63" i="14"/>
  <c r="O15" i="12" s="1"/>
  <c r="O17" i="12" s="1"/>
  <c r="B64" i="14"/>
  <c r="C64" i="14"/>
  <c r="D64" i="14"/>
  <c r="I16" i="12" s="1"/>
  <c r="E64" i="14"/>
  <c r="J16" i="12" s="1"/>
  <c r="F64" i="14"/>
  <c r="K16" i="12"/>
  <c r="G64" i="14"/>
  <c r="L16" i="12"/>
  <c r="H64" i="14"/>
  <c r="I64" i="14"/>
  <c r="J64" i="14"/>
  <c r="O16" i="12" s="1"/>
  <c r="B47" i="14"/>
  <c r="C47" i="14"/>
  <c r="D47" i="14"/>
  <c r="E47" i="14"/>
  <c r="F47" i="14"/>
  <c r="G47" i="14"/>
  <c r="H47" i="14"/>
  <c r="I47" i="14"/>
  <c r="J47" i="14"/>
  <c r="B48" i="14"/>
  <c r="C48" i="14"/>
  <c r="D48" i="14"/>
  <c r="E48" i="14"/>
  <c r="F48" i="14"/>
  <c r="G48" i="14"/>
  <c r="H48" i="14"/>
  <c r="I48" i="14"/>
  <c r="J48" i="14"/>
  <c r="B49" i="14"/>
  <c r="C49" i="14"/>
  <c r="D49" i="14"/>
  <c r="E49" i="14"/>
  <c r="F49" i="14"/>
  <c r="G49" i="14"/>
  <c r="H49" i="14"/>
  <c r="I49" i="14"/>
  <c r="J49" i="14"/>
  <c r="B50" i="14"/>
  <c r="C50" i="14"/>
  <c r="D50" i="14"/>
  <c r="E50" i="14"/>
  <c r="F50" i="14"/>
  <c r="G50" i="14"/>
  <c r="H50" i="14"/>
  <c r="I50" i="14"/>
  <c r="J50" i="14"/>
  <c r="B51" i="14"/>
  <c r="C51" i="14"/>
  <c r="D51" i="14"/>
  <c r="E51" i="14"/>
  <c r="F51" i="14"/>
  <c r="G51" i="14"/>
  <c r="H51" i="14"/>
  <c r="I51" i="14"/>
  <c r="J51" i="14"/>
  <c r="B52" i="14"/>
  <c r="C52" i="14"/>
  <c r="D52" i="14"/>
  <c r="E52" i="14"/>
  <c r="F52" i="14"/>
  <c r="G52" i="14"/>
  <c r="H52" i="14"/>
  <c r="I52" i="14"/>
  <c r="J52" i="14"/>
  <c r="B53" i="14"/>
  <c r="C53" i="14"/>
  <c r="D53" i="14"/>
  <c r="E53" i="14"/>
  <c r="F53" i="14"/>
  <c r="G53" i="14"/>
  <c r="H53" i="14"/>
  <c r="I53" i="14"/>
  <c r="J53" i="14"/>
  <c r="B54" i="14"/>
  <c r="C54" i="14"/>
  <c r="D54" i="14"/>
  <c r="E54" i="14"/>
  <c r="F54" i="14"/>
  <c r="G54" i="14"/>
  <c r="H54" i="14"/>
  <c r="I54" i="14"/>
  <c r="J54" i="14"/>
  <c r="M13" i="10"/>
  <c r="L13" i="10"/>
  <c r="J13" i="10"/>
  <c r="J17" i="10"/>
  <c r="N16" i="12"/>
  <c r="M16" i="12"/>
  <c r="H16" i="12"/>
  <c r="K15" i="12"/>
  <c r="J15" i="12"/>
  <c r="O14" i="12"/>
  <c r="L14" i="12"/>
  <c r="I14" i="12"/>
  <c r="M23" i="10"/>
  <c r="M24" i="10" s="1"/>
  <c r="H14" i="12"/>
  <c r="O13" i="12"/>
  <c r="N13" i="12"/>
  <c r="F13" i="12" s="1"/>
  <c r="P13" i="12" s="1"/>
  <c r="M13" i="12"/>
  <c r="K13" i="12"/>
  <c r="J13" i="12"/>
  <c r="I13" i="12"/>
  <c r="O12" i="12"/>
  <c r="L12" i="12"/>
  <c r="K12" i="12"/>
  <c r="H12" i="12"/>
  <c r="O11" i="12"/>
  <c r="N11" i="12"/>
  <c r="M11" i="12"/>
  <c r="K11" i="12"/>
  <c r="J11" i="12"/>
  <c r="F11" i="12" s="1"/>
  <c r="P11" i="12" s="1"/>
  <c r="H11" i="12"/>
  <c r="O10" i="12"/>
  <c r="N10" i="12"/>
  <c r="M10" i="12"/>
  <c r="K10" i="12"/>
  <c r="I10" i="12"/>
  <c r="O9" i="12"/>
  <c r="N9" i="12"/>
  <c r="L9" i="12"/>
  <c r="L17" i="12" s="1"/>
  <c r="I9" i="12"/>
  <c r="G16" i="12"/>
  <c r="G15" i="12"/>
  <c r="G9" i="12"/>
  <c r="L17" i="10"/>
  <c r="L20" i="10" s="1"/>
  <c r="M17" i="10"/>
  <c r="D2" i="12"/>
  <c r="D2" i="10"/>
  <c r="B27" i="14"/>
  <c r="C27" i="14"/>
  <c r="D27" i="14"/>
  <c r="E27" i="14"/>
  <c r="F27" i="14"/>
  <c r="G27" i="14"/>
  <c r="H27" i="14"/>
  <c r="I27" i="14"/>
  <c r="J27" i="14"/>
  <c r="B28" i="14"/>
  <c r="C28" i="14"/>
  <c r="D28" i="14"/>
  <c r="E28" i="14"/>
  <c r="F28" i="14"/>
  <c r="G28" i="14"/>
  <c r="H28" i="14"/>
  <c r="I28" i="14"/>
  <c r="J28" i="14"/>
  <c r="B29" i="14"/>
  <c r="C29" i="14"/>
  <c r="D29" i="14"/>
  <c r="E29" i="14"/>
  <c r="F29" i="14"/>
  <c r="G29" i="14"/>
  <c r="H29" i="14"/>
  <c r="I29" i="14"/>
  <c r="J29" i="14"/>
  <c r="B30" i="14"/>
  <c r="C30" i="14"/>
  <c r="D30" i="14"/>
  <c r="E30" i="14"/>
  <c r="F30" i="14"/>
  <c r="G30" i="14"/>
  <c r="H30" i="14"/>
  <c r="I30" i="14"/>
  <c r="J30" i="14"/>
  <c r="B31" i="14"/>
  <c r="C31" i="14"/>
  <c r="D31" i="14"/>
  <c r="E31" i="14"/>
  <c r="F31" i="14"/>
  <c r="G31" i="14"/>
  <c r="H31" i="14"/>
  <c r="I31" i="14"/>
  <c r="J31" i="14"/>
  <c r="B32" i="14"/>
  <c r="C32" i="14"/>
  <c r="D32" i="14"/>
  <c r="E32" i="14"/>
  <c r="F32" i="14"/>
  <c r="G32" i="14"/>
  <c r="H32" i="14"/>
  <c r="I32" i="14"/>
  <c r="J32" i="14"/>
  <c r="B33" i="14"/>
  <c r="C33" i="14"/>
  <c r="D33" i="14"/>
  <c r="E33" i="14"/>
  <c r="F33" i="14"/>
  <c r="G33" i="14"/>
  <c r="H33" i="14"/>
  <c r="I33" i="14"/>
  <c r="J33" i="14"/>
  <c r="B34" i="14"/>
  <c r="C34" i="14"/>
  <c r="D34" i="14"/>
  <c r="E34" i="14"/>
  <c r="F34" i="14"/>
  <c r="G34" i="14"/>
  <c r="H34" i="14"/>
  <c r="I34" i="14"/>
  <c r="J34" i="14"/>
  <c r="N19" i="10"/>
  <c r="O19" i="10"/>
  <c r="N18" i="10"/>
  <c r="O18" i="10" s="1"/>
  <c r="Q18" i="10" s="1"/>
  <c r="F17" i="10"/>
  <c r="G17" i="10"/>
  <c r="H17" i="10"/>
  <c r="I17" i="10"/>
  <c r="K17" i="10"/>
  <c r="N16" i="10"/>
  <c r="O16" i="10"/>
  <c r="N15" i="10"/>
  <c r="O15" i="10"/>
  <c r="F13" i="10"/>
  <c r="F20" i="10" s="1"/>
  <c r="G13" i="10"/>
  <c r="H13" i="10"/>
  <c r="I13" i="10"/>
  <c r="I20" i="10" s="1"/>
  <c r="K13" i="10"/>
  <c r="N12" i="10"/>
  <c r="O12" i="10"/>
  <c r="N11" i="10"/>
  <c r="O11" i="10" s="1"/>
  <c r="Q11" i="10" s="1"/>
  <c r="N9" i="10"/>
  <c r="M20" i="10"/>
  <c r="P9" i="10"/>
  <c r="P14" i="10"/>
  <c r="P15" i="10"/>
  <c r="Q15" i="10" s="1"/>
  <c r="P16" i="10"/>
  <c r="Q16" i="10" s="1"/>
  <c r="P18" i="10"/>
  <c r="P19" i="10"/>
  <c r="Q19" i="10" s="1"/>
  <c r="K20" i="10"/>
  <c r="P12" i="10"/>
  <c r="Q12" i="10" s="1"/>
  <c r="P11" i="10"/>
  <c r="O14" i="10"/>
  <c r="Q14" i="10"/>
  <c r="N2" i="10"/>
  <c r="J23" i="10"/>
  <c r="J24" i="10"/>
  <c r="G20" i="10"/>
  <c r="M17" i="12"/>
  <c r="N13" i="10"/>
  <c r="O13" i="10" s="1"/>
  <c r="P13" i="10"/>
  <c r="Q13" i="10" s="1"/>
  <c r="F23" i="10"/>
  <c r="R13" i="12" l="1"/>
  <c r="P17" i="10"/>
  <c r="Q17" i="10" s="1"/>
  <c r="N17" i="10"/>
  <c r="O17" i="10" s="1"/>
  <c r="N20" i="10"/>
  <c r="O20" i="10" s="1"/>
  <c r="L23" i="10"/>
  <c r="L24" i="10" s="1"/>
  <c r="F15" i="12"/>
  <c r="P15" i="12" s="1"/>
  <c r="Q10" i="12"/>
  <c r="G23" i="10"/>
  <c r="G24" i="10" s="1"/>
  <c r="F10" i="12"/>
  <c r="P10" i="12" s="1"/>
  <c r="R10" i="12" s="1"/>
  <c r="Q15" i="12"/>
  <c r="F16" i="12"/>
  <c r="P16" i="12" s="1"/>
  <c r="Q13" i="12"/>
  <c r="K17" i="12"/>
  <c r="H17" i="12"/>
  <c r="F12" i="12"/>
  <c r="P12" i="12" s="1"/>
  <c r="Q12" i="12"/>
  <c r="J17" i="12"/>
  <c r="N17" i="12"/>
  <c r="K23" i="10"/>
  <c r="K24" i="10" s="1"/>
  <c r="F14" i="12"/>
  <c r="P14" i="12" s="1"/>
  <c r="Q14" i="12"/>
  <c r="I23" i="10"/>
  <c r="I24" i="10" s="1"/>
  <c r="H20" i="10"/>
  <c r="G17" i="12"/>
  <c r="I17" i="12"/>
  <c r="J20" i="10"/>
  <c r="Q11" i="12"/>
  <c r="R11" i="12" s="1"/>
  <c r="H23" i="10"/>
  <c r="H24" i="10" s="1"/>
  <c r="Q16" i="12"/>
  <c r="O9" i="10"/>
  <c r="Q9" i="10" s="1"/>
  <c r="Q9" i="12"/>
  <c r="R9" i="12" s="1"/>
  <c r="R15" i="12" l="1"/>
  <c r="F17" i="12"/>
  <c r="P17" i="12" s="1"/>
  <c r="Q17" i="12"/>
  <c r="R14" i="12"/>
  <c r="P20" i="10"/>
  <c r="Q20" i="10" s="1"/>
  <c r="R12" i="12"/>
  <c r="R16" i="12"/>
  <c r="R17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Carney</author>
  </authors>
  <commentList>
    <comment ref="F17" authorId="0" shapeId="0" xr:uid="{00000000-0006-0000-0200-000001000000}">
      <text>
        <r>
          <rPr>
            <sz val="8"/>
            <color indexed="81"/>
            <rFont val="Tahoma"/>
            <family val="2"/>
          </rPr>
          <t>This amount should include only MHSA / CSS expnditures from cell G9 on the County Summary 
worhsheet.</t>
        </r>
      </text>
    </comment>
    <comment ref="G17" authorId="0" shapeId="0" xr:uid="{00000000-0006-0000-0200-000002000000}">
      <text>
        <r>
          <rPr>
            <sz val="8"/>
            <color indexed="81"/>
            <rFont val="Tahoma"/>
            <family val="2"/>
          </rPr>
          <t>This amount should include only MHSA / WET expnditures from cell G10 on the County Summary worhsheet.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 shapeId="0" xr:uid="{00000000-0006-0000-0200-000003000000}">
      <text>
        <r>
          <rPr>
            <sz val="8"/>
            <color indexed="81"/>
            <rFont val="Tahoma"/>
            <family val="2"/>
          </rPr>
          <t>This amount should include only MHSA / CF expnditures from cell G11 on the County Summary 
worhsheet.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7" authorId="0" shapeId="0" xr:uid="{00000000-0006-0000-0200-000004000000}">
      <text>
        <r>
          <rPr>
            <sz val="8"/>
            <color indexed="81"/>
            <rFont val="Tahoma"/>
            <family val="2"/>
          </rPr>
          <t>This amount should include only MHSA / TN expnditures from cell G12 on the County Summary 
worhsheet.</t>
        </r>
      </text>
    </comment>
    <comment ref="J17" authorId="0" shapeId="0" xr:uid="{00000000-0006-0000-0200-000005000000}">
      <text>
        <r>
          <rPr>
            <sz val="8"/>
            <color indexed="81"/>
            <rFont val="Tahoma"/>
            <family val="2"/>
          </rPr>
          <t>This amount should include only MHSA / PEI expnditures from cell G13 on the County Summary 
worhsheet.</t>
        </r>
      </text>
    </comment>
    <comment ref="K17" authorId="0" shapeId="0" xr:uid="{00000000-0006-0000-0200-000006000000}">
      <text>
        <r>
          <rPr>
            <sz val="8"/>
            <color indexed="81"/>
            <rFont val="Tahoma"/>
            <family val="2"/>
          </rPr>
          <t>This amount should include only MHSA / INN expnditures from cell G14 on the County Summary 
worhsheet.</t>
        </r>
      </text>
    </comment>
    <comment ref="L17" authorId="0" shapeId="0" xr:uid="{00000000-0006-0000-0200-000007000000}">
      <text>
        <r>
          <rPr>
            <sz val="8"/>
            <color indexed="81"/>
            <rFont val="Tahoma"/>
            <family val="2"/>
          </rPr>
          <t>This amount should include only MHSA /TTACB expnditures from cell G15 on the County Summary 
worhsheet.</t>
        </r>
      </text>
    </comment>
    <comment ref="M17" authorId="0" shapeId="0" xr:uid="{00000000-0006-0000-0200-000008000000}">
      <text>
        <r>
          <rPr>
            <sz val="8"/>
            <color indexed="81"/>
            <rFont val="Tahoma"/>
            <family val="2"/>
          </rPr>
          <t>This amount should include only MHSA WET Regional Partnership expnditures from cell G16 on the County Summary 
worhsheet.</t>
        </r>
      </text>
    </comment>
  </commentList>
</comments>
</file>

<file path=xl/sharedStrings.xml><?xml version="1.0" encoding="utf-8"?>
<sst xmlns="http://schemas.openxmlformats.org/spreadsheetml/2006/main" count="264" uniqueCount="216">
  <si>
    <t>MHSA</t>
  </si>
  <si>
    <t>Medi-Cal FFP</t>
  </si>
  <si>
    <t>Realignment</t>
  </si>
  <si>
    <t>Total Mental Health Expenditures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</si>
  <si>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</si>
  <si>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</si>
  <si>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</si>
  <si>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</si>
  <si>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</si>
  <si>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</si>
  <si>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</si>
  <si>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</si>
  <si>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</si>
  <si>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</si>
  <si>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</si>
  <si>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</si>
  <si>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</si>
  <si>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</si>
  <si>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</si>
  <si>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State General Fund</t>
  </si>
  <si>
    <t>Funding Source</t>
  </si>
  <si>
    <t>Community Services and Supports</t>
  </si>
  <si>
    <t>Workforce Education and Training</t>
  </si>
  <si>
    <t>Prevention and Early Intervention</t>
  </si>
  <si>
    <t>Total-All Components</t>
  </si>
  <si>
    <t>Other Funds</t>
  </si>
  <si>
    <t>(J)</t>
  </si>
  <si>
    <t>Distributions from Department of Mental Health</t>
  </si>
  <si>
    <t>Interest Income Posted to MHS Fund</t>
  </si>
  <si>
    <t>Total Deposits</t>
  </si>
  <si>
    <t>MHSA Funds Subject to Reversion from Prior Fiscal Year</t>
  </si>
  <si>
    <t>Innovation</t>
  </si>
  <si>
    <t xml:space="preserve">Capital Facilities </t>
  </si>
  <si>
    <t>Technological Needs</t>
  </si>
  <si>
    <t>Total MHSA Components</t>
  </si>
  <si>
    <t>MHSA Components</t>
  </si>
  <si>
    <t xml:space="preserve"> </t>
  </si>
  <si>
    <t>Planning Expenditures</t>
  </si>
  <si>
    <t>Total MHSA Expenditures</t>
  </si>
  <si>
    <t>All other MHSA Expenditures</t>
  </si>
  <si>
    <t>MHSA Unexpended Funds Available from Prior Fiscal Years</t>
  </si>
  <si>
    <t>Total MHSA Unexpended Funds</t>
  </si>
  <si>
    <t>Total MHSA Expenditures from County Summary</t>
  </si>
  <si>
    <t>Sum Check</t>
  </si>
  <si>
    <t>PEI Summary'!$G$50</t>
  </si>
  <si>
    <t>TN Summary'!$F$31</t>
  </si>
  <si>
    <t>WET Summary'!$G$49</t>
  </si>
  <si>
    <t>WET Summary'!$H$49</t>
  </si>
  <si>
    <t>WET Summary'!$I$49</t>
  </si>
  <si>
    <t>WET Summary'!$J$49</t>
  </si>
  <si>
    <t>WET Summary'!$L$49</t>
  </si>
  <si>
    <t>WET Summary'!$M$49</t>
  </si>
  <si>
    <t>WET Summary'!$N$49</t>
  </si>
  <si>
    <t>WET Summary'!$O$49</t>
  </si>
  <si>
    <t>CF Summary'!$F$21</t>
  </si>
  <si>
    <t>CF Summary'!$G$21</t>
  </si>
  <si>
    <t>CF Summary'!$H$21</t>
  </si>
  <si>
    <t>CF Summary'!$I$21</t>
  </si>
  <si>
    <t>CF Summary'!$K$21</t>
  </si>
  <si>
    <t>CF Summary'!$L$21</t>
  </si>
  <si>
    <t>CF Summary'!$M$21</t>
  </si>
  <si>
    <t>CF Summary'!$N$21</t>
  </si>
  <si>
    <t>TN Summary'!$G$31</t>
  </si>
  <si>
    <t>TN Summary'!$H$31</t>
  </si>
  <si>
    <t>TN Summary'!$I$31</t>
  </si>
  <si>
    <t>TN Summary'!$K$31</t>
  </si>
  <si>
    <t>TN Summary'!$L$31</t>
  </si>
  <si>
    <t>TN Summary'!$M$31</t>
  </si>
  <si>
    <t>TN Summary'!$N$31</t>
  </si>
  <si>
    <t>PEI Summary'!$H$50</t>
  </si>
  <si>
    <t>PEI Summary'!$I$50</t>
  </si>
  <si>
    <t>PEI Summary'!$J$50</t>
  </si>
  <si>
    <t>PEI Summary'!$L$50</t>
  </si>
  <si>
    <t>PEI Summary'!$M$50</t>
  </si>
  <si>
    <t>PEI Summary'!$N$50</t>
  </si>
  <si>
    <t>PEI Summary'!$O$50</t>
  </si>
  <si>
    <t>&lt;----- ENTER YOUR PATH NAME HERE</t>
  </si>
  <si>
    <t xml:space="preserve"> After clicking on the above button the County Summary sheet should be populated. Please check for accuracy.</t>
  </si>
  <si>
    <r>
      <t>NOTE</t>
    </r>
    <r>
      <rPr>
        <sz val="14"/>
        <color indexed="10"/>
        <rFont val="Arial"/>
        <family val="2"/>
      </rPr>
      <t xml:space="preserve">: Path </t>
    </r>
    <r>
      <rPr>
        <b/>
        <sz val="14"/>
        <color indexed="10"/>
        <rFont val="Arial"/>
        <family val="2"/>
      </rPr>
      <t>must</t>
    </r>
    <r>
      <rPr>
        <sz val="14"/>
        <color indexed="10"/>
        <rFont val="Arial"/>
        <family val="2"/>
      </rPr>
      <t xml:space="preserve"> be in this format followed by a backslash  ----&gt; I:\Research &amp; Evaluation\MHSA Rev &amp; Exp Data\</t>
    </r>
  </si>
  <si>
    <t>Total MHSA Unexpended Funds Available from Prior Fiscal Years</t>
  </si>
  <si>
    <t>Training, Technical Assistance and Capacity Building</t>
  </si>
  <si>
    <t>TTACB'!$G$8</t>
  </si>
  <si>
    <t>TTACB'!$H$8</t>
  </si>
  <si>
    <t>TTACB'!$I$8</t>
  </si>
  <si>
    <t>TTACB'!$J$8</t>
  </si>
  <si>
    <t>TTACB'!$L$8</t>
  </si>
  <si>
    <t>TTACB'!$M$8</t>
  </si>
  <si>
    <t>TTACB'!$N$8</t>
  </si>
  <si>
    <t>TTACB'!$O$8</t>
  </si>
  <si>
    <t>&lt;------ENTER YOUR COUNTY NAME HERE</t>
  </si>
  <si>
    <t>TTACB</t>
  </si>
  <si>
    <t>WET Regional Partnership</t>
  </si>
  <si>
    <t>_RP_0910.xls</t>
  </si>
  <si>
    <t>_CSS_0910.xls</t>
  </si>
  <si>
    <t>_WET_0910.xls</t>
  </si>
  <si>
    <t>_CF_0910.xls</t>
  </si>
  <si>
    <t>_TN_0910.xls</t>
  </si>
  <si>
    <t>_PEI_0910.xls</t>
  </si>
  <si>
    <t>_INN_0910.xls</t>
  </si>
  <si>
    <t>_TTACB_0910.xls</t>
  </si>
  <si>
    <t>RP'!$G$8</t>
  </si>
  <si>
    <t>RP'!$H$8</t>
  </si>
  <si>
    <t>RP'!$I$8</t>
  </si>
  <si>
    <t>RP'!$J$8</t>
  </si>
  <si>
    <t>RP'!$L$8</t>
  </si>
  <si>
    <t>RP'!$M$8</t>
  </si>
  <si>
    <t>RP'!$N$8</t>
  </si>
  <si>
    <t>RP'!$O$8</t>
  </si>
  <si>
    <t>Annual Mental Health Services Act Revenue and Expenditure Report for Fiscal Year 2009-10
Identification of Unexpended Funds</t>
  </si>
  <si>
    <t>Annual Mental Health Services Act Revenue and Expenditure Report for Fiscal Year 2009-10
County Summary</t>
  </si>
  <si>
    <t>Fiscal Year 2009-10</t>
  </si>
  <si>
    <t>Deposits to Local MHS Fund during FY 2009-10</t>
  </si>
  <si>
    <t>MHSA FY 2009-10 Expenditures</t>
  </si>
  <si>
    <t>Contributions to Local Prudent Reserve in FY 2009-10</t>
  </si>
  <si>
    <t>CSS Summary'!$G$65</t>
  </si>
  <si>
    <t>CSS Summary'!$H$65</t>
  </si>
  <si>
    <t>CSS Summary'!$I$65</t>
  </si>
  <si>
    <t>CSS Summary'!$J$65</t>
  </si>
  <si>
    <t>CSS Summary'!$L$65</t>
  </si>
  <si>
    <t>CSS Summary'!$M$65</t>
  </si>
  <si>
    <t>CSS Summary'!$N$65</t>
  </si>
  <si>
    <t>INN Summary'!$G$42</t>
  </si>
  <si>
    <t>INN Summary'!$H$42</t>
  </si>
  <si>
    <t>INN Summary'!$I$42</t>
  </si>
  <si>
    <t>INN Summary'!$J$42</t>
  </si>
  <si>
    <t>INN Summary'!$L$42</t>
  </si>
  <si>
    <t>INN Summary'!$M$42</t>
  </si>
  <si>
    <t>INN Summary'!$N$42</t>
  </si>
  <si>
    <t>INN Summary'!$O$42</t>
  </si>
  <si>
    <t>CSS Summary'!$O$65</t>
  </si>
  <si>
    <t xml:space="preserve">Medi-Cal FFP </t>
  </si>
  <si>
    <t>CSS Summary'!$K$65</t>
  </si>
  <si>
    <t>WET Summary'!$K$49</t>
  </si>
  <si>
    <t>CF Summary'!$J$21</t>
  </si>
  <si>
    <t>TN Summary'!$J$31</t>
  </si>
  <si>
    <t>PEI Summary'!$K$50</t>
  </si>
  <si>
    <t>INN Summary'!$K$42</t>
  </si>
  <si>
    <t>TTACB'!$K$8</t>
  </si>
  <si>
    <t>RP'!$K$8</t>
  </si>
  <si>
    <r>
      <t xml:space="preserve">1) </t>
    </r>
    <r>
      <rPr>
        <sz val="14"/>
        <rFont val="Arial"/>
        <family val="2"/>
      </rPr>
      <t xml:space="preserve">Save all </t>
    </r>
    <r>
      <rPr>
        <b/>
        <sz val="14"/>
        <rFont val="Arial"/>
        <family val="2"/>
      </rPr>
      <t>eight</t>
    </r>
    <r>
      <rPr>
        <sz val="14"/>
        <rFont val="Arial"/>
        <family val="2"/>
      </rPr>
      <t xml:space="preserve"> Revenue &amp; Expenditure reports for FY 09/10 in the same file location. </t>
    </r>
    <r>
      <rPr>
        <b/>
        <sz val="14"/>
        <rFont val="Arial"/>
        <family val="2"/>
      </rPr>
      <t>2)</t>
    </r>
    <r>
      <rPr>
        <sz val="14"/>
        <rFont val="Arial"/>
        <family val="2"/>
      </rPr>
      <t xml:space="preserve"> Enter the path name where you saved the files in the field highlighted in yellow. </t>
    </r>
    <r>
      <rPr>
        <b/>
        <sz val="14"/>
        <rFont val="Arial"/>
        <family val="2"/>
      </rPr>
      <t xml:space="preserve">3) </t>
    </r>
    <r>
      <rPr>
        <sz val="14"/>
        <rFont val="Arial"/>
        <family val="2"/>
      </rPr>
      <t xml:space="preserve">Enter your county name in the field highlighted in blue.  </t>
    </r>
    <r>
      <rPr>
        <b/>
        <sz val="14"/>
        <rFont val="Arial"/>
        <family val="2"/>
      </rPr>
      <t>4)</t>
    </r>
    <r>
      <rPr>
        <sz val="14"/>
        <rFont val="Arial"/>
        <family val="2"/>
      </rPr>
      <t xml:space="preserve"> Next click on the button below to populate the county summary.</t>
    </r>
  </si>
  <si>
    <t>Stanislaus</t>
  </si>
  <si>
    <t>Revise 2/9/11</t>
  </si>
  <si>
    <t>I:\SOC_Shr\Rev &amp; Exp Reports - Memo\Stanislaus\09-10\</t>
  </si>
  <si>
    <t>='I:\SOC_Shr\Rev &amp; Exp Reports - Memo\Stanislaus\09-10\[Stanislaus_CSS_0910.xls]CSS Summary'!$G$65</t>
  </si>
  <si>
    <t>='I:\SOC_Shr\Rev &amp; Exp Reports - Memo\Stanislaus\09-10\[Stanislaus_CSS_0910.xls]CSS Summary'!$H$65</t>
  </si>
  <si>
    <t>='I:\SOC_Shr\Rev &amp; Exp Reports - Memo\Stanislaus\09-10\[Stanislaus_CSS_0910.xls]CSS Summary'!$I$65</t>
  </si>
  <si>
    <t>='I:\SOC_Shr\Rev &amp; Exp Reports - Memo\Stanislaus\09-10\[Stanislaus_CSS_0910.xls]CSS Summary'!$J$65</t>
  </si>
  <si>
    <t>='I:\SOC_Shr\Rev &amp; Exp Reports - Memo\Stanislaus\09-10\[Stanislaus_CSS_0910.xls]CSS Summary'!$K$65</t>
  </si>
  <si>
    <t>='I:\SOC_Shr\Rev &amp; Exp Reports - Memo\Stanislaus\09-10\[Stanislaus_CSS_0910.xls]CSS Summary'!$L$65</t>
  </si>
  <si>
    <t>='I:\SOC_Shr\Rev &amp; Exp Reports - Memo\Stanislaus\09-10\[Stanislaus_CSS_0910.xls]CSS Summary'!$M$65</t>
  </si>
  <si>
    <t>='I:\SOC_Shr\Rev &amp; Exp Reports - Memo\Stanislaus\09-10\[Stanislaus_CSS_0910.xls]CSS Summary'!$N$65</t>
  </si>
  <si>
    <t>='I:\SOC_Shr\Rev &amp; Exp Reports - Memo\Stanislaus\09-10\[Stanislaus_CSS_0910.xls]CSS Summary'!$O$65</t>
  </si>
  <si>
    <t>='I:\SOC_Shr\Rev &amp; Exp Reports - Memo\Stanislaus\09-10\[Stanislaus_WET_0910.xls]WET Summary'!$G$49</t>
  </si>
  <si>
    <t>='I:\SOC_Shr\Rev &amp; Exp Reports - Memo\Stanislaus\09-10\[Stanislaus_WET_0910.xls]WET Summary'!$H$49</t>
  </si>
  <si>
    <t>='I:\SOC_Shr\Rev &amp; Exp Reports - Memo\Stanislaus\09-10\[Stanislaus_WET_0910.xls]WET Summary'!$I$49</t>
  </si>
  <si>
    <t>='I:\SOC_Shr\Rev &amp; Exp Reports - Memo\Stanislaus\09-10\[Stanislaus_WET_0910.xls]WET Summary'!$J$49</t>
  </si>
  <si>
    <t>='I:\SOC_Shr\Rev &amp; Exp Reports - Memo\Stanislaus\09-10\[Stanislaus_WET_0910.xls]WET Summary'!$K$49</t>
  </si>
  <si>
    <t>='I:\SOC_Shr\Rev &amp; Exp Reports - Memo\Stanislaus\09-10\[Stanislaus_WET_0910.xls]WET Summary'!$L$49</t>
  </si>
  <si>
    <t>='I:\SOC_Shr\Rev &amp; Exp Reports - Memo\Stanislaus\09-10\[Stanislaus_WET_0910.xls]WET Summary'!$M$49</t>
  </si>
  <si>
    <t>='I:\SOC_Shr\Rev &amp; Exp Reports - Memo\Stanislaus\09-10\[Stanislaus_WET_0910.xls]WET Summary'!$N$49</t>
  </si>
  <si>
    <t>='I:\SOC_Shr\Rev &amp; Exp Reports - Memo\Stanislaus\09-10\[Stanislaus_WET_0910.xls]WET Summary'!$O$49</t>
  </si>
  <si>
    <t>='I:\SOC_Shr\Rev &amp; Exp Reports - Memo\Stanislaus\09-10\[Stanislaus_CF_0910.xls]CF Summary'!$F$21</t>
  </si>
  <si>
    <t>='I:\SOC_Shr\Rev &amp; Exp Reports - Memo\Stanislaus\09-10\[Stanislaus_CF_0910.xls]CF Summary'!$G$21</t>
  </si>
  <si>
    <t>='I:\SOC_Shr\Rev &amp; Exp Reports - Memo\Stanislaus\09-10\[Stanislaus_CF_0910.xls]CF Summary'!$H$21</t>
  </si>
  <si>
    <t>='I:\SOC_Shr\Rev &amp; Exp Reports - Memo\Stanislaus\09-10\[Stanislaus_CF_0910.xls]CF Summary'!$I$21</t>
  </si>
  <si>
    <t>='I:\SOC_Shr\Rev &amp; Exp Reports - Memo\Stanislaus\09-10\[Stanislaus_CF_0910.xls]CF Summary'!$J$21</t>
  </si>
  <si>
    <t>='I:\SOC_Shr\Rev &amp; Exp Reports - Memo\Stanislaus\09-10\[Stanislaus_CF_0910.xls]CF Summary'!$K$21</t>
  </si>
  <si>
    <t>='I:\SOC_Shr\Rev &amp; Exp Reports - Memo\Stanislaus\09-10\[Stanislaus_CF_0910.xls]CF Summary'!$L$21</t>
  </si>
  <si>
    <t>='I:\SOC_Shr\Rev &amp; Exp Reports - Memo\Stanislaus\09-10\[Stanislaus_CF_0910.xls]CF Summary'!$M$21</t>
  </si>
  <si>
    <t>='I:\SOC_Shr\Rev &amp; Exp Reports - Memo\Stanislaus\09-10\[Stanislaus_CF_0910.xls]CF Summary'!$N$21</t>
  </si>
  <si>
    <t>='I:\SOC_Shr\Rev &amp; Exp Reports - Memo\Stanislaus\09-10\[Stanislaus_TN_0910.xls]TN Summary'!$F$31</t>
  </si>
  <si>
    <t>='I:\SOC_Shr\Rev &amp; Exp Reports - Memo\Stanislaus\09-10\[Stanislaus_TN_0910.xls]TN Summary'!$G$31</t>
  </si>
  <si>
    <t>='I:\SOC_Shr\Rev &amp; Exp Reports - Memo\Stanislaus\09-10\[Stanislaus_TN_0910.xls]TN Summary'!$H$31</t>
  </si>
  <si>
    <t>='I:\SOC_Shr\Rev &amp; Exp Reports - Memo\Stanislaus\09-10\[Stanislaus_TN_0910.xls]TN Summary'!$I$31</t>
  </si>
  <si>
    <t>='I:\SOC_Shr\Rev &amp; Exp Reports - Memo\Stanislaus\09-10\[Stanislaus_TN_0910.xls]TN Summary'!$J$31</t>
  </si>
  <si>
    <t>='I:\SOC_Shr\Rev &amp; Exp Reports - Memo\Stanislaus\09-10\[Stanislaus_TN_0910.xls]TN Summary'!$K$31</t>
  </si>
  <si>
    <t>='I:\SOC_Shr\Rev &amp; Exp Reports - Memo\Stanislaus\09-10\[Stanislaus_TN_0910.xls]TN Summary'!$L$31</t>
  </si>
  <si>
    <t>='I:\SOC_Shr\Rev &amp; Exp Reports - Memo\Stanislaus\09-10\[Stanislaus_TN_0910.xls]TN Summary'!$M$31</t>
  </si>
  <si>
    <t>='I:\SOC_Shr\Rev &amp; Exp Reports - Memo\Stanislaus\09-10\[Stanislaus_TN_0910.xls]TN Summary'!$N$31</t>
  </si>
  <si>
    <t>='I:\SOC_Shr\Rev &amp; Exp Reports - Memo\Stanislaus\09-10\[Stanislaus_PEI_0910.xls]PEI Summary'!$G$50</t>
  </si>
  <si>
    <t>='I:\SOC_Shr\Rev &amp; Exp Reports - Memo\Stanislaus\09-10\[Stanislaus_PEI_0910.xls]PEI Summary'!$H$50</t>
  </si>
  <si>
    <t>='I:\SOC_Shr\Rev &amp; Exp Reports - Memo\Stanislaus\09-10\[Stanislaus_PEI_0910.xls]PEI Summary'!$I$50</t>
  </si>
  <si>
    <t>='I:\SOC_Shr\Rev &amp; Exp Reports - Memo\Stanislaus\09-10\[Stanislaus_PEI_0910.xls]PEI Summary'!$J$50</t>
  </si>
  <si>
    <t>='I:\SOC_Shr\Rev &amp; Exp Reports - Memo\Stanislaus\09-10\[Stanislaus_PEI_0910.xls]PEI Summary'!$K$50</t>
  </si>
  <si>
    <t>='I:\SOC_Shr\Rev &amp; Exp Reports - Memo\Stanislaus\09-10\[Stanislaus_PEI_0910.xls]PEI Summary'!$L$50</t>
  </si>
  <si>
    <t>='I:\SOC_Shr\Rev &amp; Exp Reports - Memo\Stanislaus\09-10\[Stanislaus_PEI_0910.xls]PEI Summary'!$M$50</t>
  </si>
  <si>
    <t>='I:\SOC_Shr\Rev &amp; Exp Reports - Memo\Stanislaus\09-10\[Stanislaus_PEI_0910.xls]PEI Summary'!$N$50</t>
  </si>
  <si>
    <t>='I:\SOC_Shr\Rev &amp; Exp Reports - Memo\Stanislaus\09-10\[Stanislaus_PEI_0910.xls]PEI Summary'!$O$50</t>
  </si>
  <si>
    <t>='I:\SOC_Shr\Rev &amp; Exp Reports - Memo\Stanislaus\09-10\[Stanislaus_INN_0910.xls]INN Summary'!$G$42</t>
  </si>
  <si>
    <t>='I:\SOC_Shr\Rev &amp; Exp Reports - Memo\Stanislaus\09-10\[Stanislaus_INN_0910.xls]INN Summary'!$H$42</t>
  </si>
  <si>
    <t>='I:\SOC_Shr\Rev &amp; Exp Reports - Memo\Stanislaus\09-10\[Stanislaus_INN_0910.xls]INN Summary'!$I$42</t>
  </si>
  <si>
    <t>='I:\SOC_Shr\Rev &amp; Exp Reports - Memo\Stanislaus\09-10\[Stanislaus_INN_0910.xls]INN Summary'!$J$42</t>
  </si>
  <si>
    <t>='I:\SOC_Shr\Rev &amp; Exp Reports - Memo\Stanislaus\09-10\[Stanislaus_INN_0910.xls]INN Summary'!$K$42</t>
  </si>
  <si>
    <t>='I:\SOC_Shr\Rev &amp; Exp Reports - Memo\Stanislaus\09-10\[Stanislaus_INN_0910.xls]INN Summary'!$L$42</t>
  </si>
  <si>
    <t>='I:\SOC_Shr\Rev &amp; Exp Reports - Memo\Stanislaus\09-10\[Stanislaus_INN_0910.xls]INN Summary'!$M$42</t>
  </si>
  <si>
    <t>='I:\SOC_Shr\Rev &amp; Exp Reports - Memo\Stanislaus\09-10\[Stanislaus_INN_0910.xls]INN Summary'!$N$42</t>
  </si>
  <si>
    <t>='I:\SOC_Shr\Rev &amp; Exp Reports - Memo\Stanislaus\09-10\[Stanislaus_INN_0910.xls]INN Summary'!$O$42</t>
  </si>
  <si>
    <t>='I:\SOC_Shr\Rev &amp; Exp Reports - Memo\Stanislaus\09-10\[Stanislaus_TTACB_0910.xls]TTACB'!$G$8</t>
  </si>
  <si>
    <t>='I:\SOC_Shr\Rev &amp; Exp Reports - Memo\Stanislaus\09-10\[Stanislaus_TTACB_0910.xls]TTACB'!$H$8</t>
  </si>
  <si>
    <t>='I:\SOC_Shr\Rev &amp; Exp Reports - Memo\Stanislaus\09-10\[Stanislaus_TTACB_0910.xls]TTACB'!$I$8</t>
  </si>
  <si>
    <t>='I:\SOC_Shr\Rev &amp; Exp Reports - Memo\Stanislaus\09-10\[Stanislaus_TTACB_0910.xls]TTACB'!$J$8</t>
  </si>
  <si>
    <t>='I:\SOC_Shr\Rev &amp; Exp Reports - Memo\Stanislaus\09-10\[Stanislaus_TTACB_0910.xls]TTACB'!$K$8</t>
  </si>
  <si>
    <t>='I:\SOC_Shr\Rev &amp; Exp Reports - Memo\Stanislaus\09-10\[Stanislaus_TTACB_0910.xls]TTACB'!$L$8</t>
  </si>
  <si>
    <t>='I:\SOC_Shr\Rev &amp; Exp Reports - Memo\Stanislaus\09-10\[Stanislaus_TTACB_0910.xls]TTACB'!$M$8</t>
  </si>
  <si>
    <t>='I:\SOC_Shr\Rev &amp; Exp Reports - Memo\Stanislaus\09-10\[Stanislaus_TTACB_0910.xls]TTACB'!$N$8</t>
  </si>
  <si>
    <t>='I:\SOC_Shr\Rev &amp; Exp Reports - Memo\Stanislaus\09-10\[Stanislaus_TTACB_0910.xls]TTACB'!$O$8</t>
  </si>
  <si>
    <t>='I:\SOC_Shr\Rev &amp; Exp Reports - Memo\Stanislaus\09-10\[Stanislaus_RP_0910.xls]RP'!$G$8</t>
  </si>
  <si>
    <t>='I:\SOC_Shr\Rev &amp; Exp Reports - Memo\Stanislaus\09-10\[Stanislaus_RP_0910.xls]RP'!$H$8</t>
  </si>
  <si>
    <t>='I:\SOC_Shr\Rev &amp; Exp Reports - Memo\Stanislaus\09-10\[Stanislaus_RP_0910.xls]RP'!$I$8</t>
  </si>
  <si>
    <t>='I:\SOC_Shr\Rev &amp; Exp Reports - Memo\Stanislaus\09-10\[Stanislaus_RP_0910.xls]RP'!$J$8</t>
  </si>
  <si>
    <t>='I:\SOC_Shr\Rev &amp; Exp Reports - Memo\Stanislaus\09-10\[Stanislaus_RP_0910.xls]RP'!$K$8</t>
  </si>
  <si>
    <t>='I:\SOC_Shr\Rev &amp; Exp Reports - Memo\Stanislaus\09-10\[Stanislaus_RP_0910.xls]RP'!$L$8</t>
  </si>
  <si>
    <t>='I:\SOC_Shr\Rev &amp; Exp Reports - Memo\Stanislaus\09-10\[Stanislaus_RP_0910.xls]RP'!$M$8</t>
  </si>
  <si>
    <t>='I:\SOC_Shr\Rev &amp; Exp Reports - Memo\Stanislaus\09-10\[Stanislaus_RP_0910.xls]RP'!$N$8</t>
  </si>
  <si>
    <t>='I:\SOC_Shr\Rev &amp; Exp Reports - Memo\Stanislaus\09-10\[Stanislaus_RP_0910.xls]RP'!$O$8</t>
  </si>
  <si>
    <t>ok 2/25/11 by 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</si>
</sst>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m/dd/yy;@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sz val="10"/>
      <color indexed="2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7.5"/>
      <color indexed="8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3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1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147">
    <xf numFmtId="0" fontId="0" fillId="0" borderId="0" xfId="0"/>
    <xf numFmtId="3" fontId="0" fillId="0" borderId="0" xfId="0" applyNumberFormat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left"/>
    </xf>
    <xf numFmtId="3" fontId="2" fillId="0" borderId="11" xfId="0" applyNumberFormat="1" applyFont="1" applyBorder="1"/>
    <xf numFmtId="3" fontId="0" fillId="0" borderId="0" xfId="0" applyNumberFormat="1" applyAlignment="1">
      <alignment horizontal="center" wrapText="1"/>
    </xf>
    <xf numFmtId="3" fontId="3" fillId="0" borderId="0" xfId="0" applyNumberFormat="1" applyFont="1"/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3" fontId="2" fillId="0" borderId="1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" fontId="2" fillId="0" borderId="0" xfId="0" applyNumberFormat="1" applyFont="1" applyAlignment="1" applyProtection="1">
      <alignment horizontal="center"/>
    </xf>
    <xf numFmtId="3" fontId="0" fillId="0" borderId="0" xfId="0" applyNumberFormat="1" applyAlignment="1" applyProtection="1">
      <alignment horizontal="center" wrapText="1"/>
    </xf>
    <xf numFmtId="3" fontId="0" fillId="0" borderId="0" xfId="0" applyNumberFormat="1" applyProtection="1"/>
    <xf numFmtId="3" fontId="2" fillId="0" borderId="13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 wrapText="1"/>
    </xf>
    <xf numFmtId="3" fontId="0" fillId="0" borderId="13" xfId="0" applyNumberFormat="1" applyBorder="1" applyProtection="1"/>
    <xf numFmtId="3" fontId="5" fillId="0" borderId="14" xfId="0" applyNumberFormat="1" applyFont="1" applyBorder="1" applyAlignment="1" applyProtection="1">
      <alignment horizontal="right"/>
    </xf>
    <xf numFmtId="3" fontId="5" fillId="0" borderId="0" xfId="0" applyNumberFormat="1" applyFont="1" applyBorder="1" applyAlignment="1" applyProtection="1">
      <alignment horizontal="left"/>
    </xf>
    <xf numFmtId="3" fontId="5" fillId="0" borderId="15" xfId="0" applyNumberFormat="1" applyFont="1" applyBorder="1" applyAlignment="1" applyProtection="1">
      <alignment horizontal="left"/>
    </xf>
    <xf numFmtId="165" fontId="2" fillId="0" borderId="10" xfId="0" applyNumberFormat="1" applyFont="1" applyBorder="1" applyAlignment="1" applyProtection="1">
      <alignment horizontal="right"/>
      <protection locked="0"/>
    </xf>
    <xf numFmtId="164" fontId="2" fillId="0" borderId="14" xfId="0" applyNumberFormat="1" applyFont="1" applyBorder="1" applyProtection="1"/>
    <xf numFmtId="164" fontId="5" fillId="0" borderId="0" xfId="0" applyNumberFormat="1" applyFont="1" applyBorder="1" applyProtection="1"/>
    <xf numFmtId="164" fontId="5" fillId="0" borderId="15" xfId="0" applyNumberFormat="1" applyFont="1" applyBorder="1" applyProtection="1"/>
    <xf numFmtId="164" fontId="5" fillId="0" borderId="16" xfId="0" applyNumberFormat="1" applyFont="1" applyBorder="1" applyProtection="1"/>
    <xf numFmtId="164" fontId="5" fillId="0" borderId="17" xfId="0" applyNumberFormat="1" applyFont="1" applyBorder="1" applyProtection="1"/>
    <xf numFmtId="164" fontId="5" fillId="0" borderId="18" xfId="0" applyNumberFormat="1" applyFont="1" applyBorder="1" applyProtection="1"/>
    <xf numFmtId="164" fontId="5" fillId="0" borderId="14" xfId="0" applyNumberFormat="1" applyFont="1" applyBorder="1" applyProtection="1"/>
    <xf numFmtId="164" fontId="5" fillId="0" borderId="17" xfId="0" applyNumberFormat="1" applyFont="1" applyFill="1" applyBorder="1" applyProtection="1"/>
    <xf numFmtId="164" fontId="2" fillId="0" borderId="19" xfId="0" applyNumberFormat="1" applyFont="1" applyBorder="1" applyProtection="1"/>
    <xf numFmtId="164" fontId="5" fillId="0" borderId="20" xfId="0" applyNumberFormat="1" applyFont="1" applyBorder="1" applyProtection="1"/>
    <xf numFmtId="164" fontId="5" fillId="0" borderId="21" xfId="0" applyNumberFormat="1" applyFont="1" applyBorder="1" applyProtection="1"/>
    <xf numFmtId="164" fontId="2" fillId="0" borderId="22" xfId="0" applyNumberFormat="1" applyFont="1" applyBorder="1" applyProtection="1"/>
    <xf numFmtId="164" fontId="5" fillId="0" borderId="23" xfId="0" applyNumberFormat="1" applyFont="1" applyBorder="1" applyProtection="1"/>
    <xf numFmtId="164" fontId="5" fillId="0" borderId="24" xfId="0" applyNumberFormat="1" applyFont="1" applyBorder="1" applyProtection="1"/>
    <xf numFmtId="3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3" fontId="2" fillId="0" borderId="22" xfId="0" applyNumberFormat="1" applyFont="1" applyBorder="1" applyAlignment="1" applyProtection="1">
      <alignment horizontal="right"/>
    </xf>
    <xf numFmtId="3" fontId="2" fillId="0" borderId="23" xfId="0" applyNumberFormat="1" applyFont="1" applyBorder="1" applyProtection="1"/>
    <xf numFmtId="3" fontId="2" fillId="0" borderId="24" xfId="0" applyNumberFormat="1" applyFont="1" applyBorder="1" applyProtection="1"/>
    <xf numFmtId="0" fontId="0" fillId="0" borderId="0" xfId="0" applyProtection="1"/>
    <xf numFmtId="164" fontId="2" fillId="0" borderId="12" xfId="0" applyNumberFormat="1" applyFont="1" applyBorder="1" applyAlignment="1" applyProtection="1">
      <alignment horizontal="center"/>
    </xf>
    <xf numFmtId="164" fontId="0" fillId="24" borderId="25" xfId="0" applyNumberFormat="1" applyFill="1" applyBorder="1" applyProtection="1"/>
    <xf numFmtId="164" fontId="2" fillId="0" borderId="0" xfId="0" applyNumberFormat="1" applyFont="1" applyBorder="1" applyAlignment="1" applyProtection="1">
      <alignment horizontal="center"/>
    </xf>
    <xf numFmtId="3" fontId="8" fillId="0" borderId="0" xfId="0" applyNumberFormat="1" applyFont="1" applyFill="1"/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 applyProtection="1">
      <alignment horizontal="center" wrapText="1"/>
    </xf>
    <xf numFmtId="164" fontId="0" fillId="0" borderId="0" xfId="0" applyNumberFormat="1" applyBorder="1" applyProtection="1"/>
    <xf numFmtId="3" fontId="6" fillId="0" borderId="0" xfId="0" applyNumberFormat="1" applyFont="1"/>
    <xf numFmtId="3" fontId="9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9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3" fontId="10" fillId="0" borderId="0" xfId="0" applyNumberFormat="1" applyFont="1" applyProtection="1"/>
    <xf numFmtId="0" fontId="1" fillId="0" borderId="0" xfId="0" applyFont="1"/>
    <xf numFmtId="0" fontId="1" fillId="0" borderId="0" xfId="0" applyFont="1" applyAlignment="1"/>
    <xf numFmtId="3" fontId="12" fillId="0" borderId="12" xfId="0" applyNumberFormat="1" applyFont="1" applyBorder="1" applyAlignment="1" applyProtection="1">
      <alignment horizontal="center" wrapText="1"/>
    </xf>
    <xf numFmtId="3" fontId="12" fillId="0" borderId="26" xfId="0" applyNumberFormat="1" applyFont="1" applyBorder="1" applyAlignment="1" applyProtection="1">
      <alignment horizontal="left"/>
    </xf>
    <xf numFmtId="0" fontId="12" fillId="0" borderId="12" xfId="0" applyNumberFormat="1" applyFont="1" applyBorder="1" applyAlignment="1" applyProtection="1">
      <alignment horizontal="center" wrapText="1"/>
    </xf>
    <xf numFmtId="0" fontId="13" fillId="0" borderId="0" xfId="0" applyNumberFormat="1" applyFont="1"/>
    <xf numFmtId="0" fontId="14" fillId="0" borderId="0" xfId="0" applyFont="1"/>
    <xf numFmtId="0" fontId="11" fillId="0" borderId="0" xfId="0" applyFont="1" applyAlignment="1"/>
    <xf numFmtId="0" fontId="15" fillId="0" borderId="0" xfId="0" applyFont="1"/>
    <xf numFmtId="14" fontId="2" fillId="0" borderId="10" xfId="0" applyNumberFormat="1" applyFont="1" applyBorder="1" applyAlignment="1">
      <alignment horizontal="right"/>
    </xf>
    <xf numFmtId="3" fontId="10" fillId="0" borderId="0" xfId="0" applyNumberFormat="1" applyFont="1" applyBorder="1" applyProtection="1">
      <protection locked="0"/>
    </xf>
    <xf numFmtId="3" fontId="1" fillId="25" borderId="13" xfId="0" applyNumberFormat="1" applyFont="1" applyFill="1" applyBorder="1" applyProtection="1"/>
    <xf numFmtId="3" fontId="0" fillId="0" borderId="0" xfId="0" applyNumberFormat="1" applyFill="1" applyBorder="1" applyAlignment="1" applyProtection="1">
      <alignment horizontal="left"/>
    </xf>
    <xf numFmtId="164" fontId="1" fillId="0" borderId="25" xfId="0" applyNumberFormat="1" applyFont="1" applyBorder="1" applyProtection="1"/>
    <xf numFmtId="0" fontId="1" fillId="0" borderId="25" xfId="0" quotePrefix="1" applyNumberFormat="1" applyFont="1" applyBorder="1" applyAlignment="1" applyProtection="1">
      <alignment readingOrder="1"/>
    </xf>
    <xf numFmtId="0" fontId="1" fillId="0" borderId="25" xfId="0" quotePrefix="1" applyNumberFormat="1" applyFont="1" applyBorder="1" applyProtection="1"/>
    <xf numFmtId="0" fontId="1" fillId="0" borderId="27" xfId="0" quotePrefix="1" applyNumberFormat="1" applyFont="1" applyBorder="1" applyProtection="1"/>
    <xf numFmtId="0" fontId="1" fillId="0" borderId="0" xfId="0" applyNumberFormat="1" applyFont="1"/>
    <xf numFmtId="0" fontId="1" fillId="25" borderId="13" xfId="0" applyNumberFormat="1" applyFont="1" applyFill="1" applyBorder="1" applyProtection="1"/>
    <xf numFmtId="0" fontId="1" fillId="0" borderId="25" xfId="0" applyNumberFormat="1" applyFont="1" applyBorder="1" applyProtection="1"/>
    <xf numFmtId="164" fontId="1" fillId="0" borderId="25" xfId="0" applyNumberFormat="1" applyFont="1" applyFill="1" applyBorder="1" applyProtection="1"/>
    <xf numFmtId="164" fontId="0" fillId="0" borderId="25" xfId="0" applyNumberFormat="1" applyFill="1" applyBorder="1" applyProtection="1"/>
    <xf numFmtId="3" fontId="0" fillId="0" borderId="25" xfId="0" applyNumberFormat="1" applyBorder="1" applyProtection="1">
      <protection locked="0"/>
    </xf>
    <xf numFmtId="3" fontId="0" fillId="0" borderId="28" xfId="0" applyNumberFormat="1" applyBorder="1" applyProtection="1"/>
    <xf numFmtId="3" fontId="0" fillId="24" borderId="25" xfId="0" applyNumberFormat="1" applyFill="1" applyBorder="1" applyProtection="1"/>
    <xf numFmtId="3" fontId="0" fillId="24" borderId="29" xfId="0" applyNumberFormat="1" applyFill="1" applyBorder="1" applyProtection="1"/>
    <xf numFmtId="3" fontId="0" fillId="24" borderId="28" xfId="0" applyNumberFormat="1" applyFill="1" applyBorder="1" applyProtection="1"/>
    <xf numFmtId="3" fontId="0" fillId="0" borderId="28" xfId="0" applyNumberFormat="1" applyFill="1" applyBorder="1" applyProtection="1"/>
    <xf numFmtId="3" fontId="0" fillId="0" borderId="29" xfId="0" applyNumberFormat="1" applyBorder="1" applyProtection="1"/>
    <xf numFmtId="3" fontId="0" fillId="0" borderId="29" xfId="0" applyNumberFormat="1" applyFill="1" applyBorder="1" applyProtection="1"/>
    <xf numFmtId="3" fontId="0" fillId="0" borderId="12" xfId="0" applyNumberFormat="1" applyBorder="1" applyProtection="1"/>
    <xf numFmtId="3" fontId="2" fillId="0" borderId="25" xfId="0" applyNumberFormat="1" applyFont="1" applyBorder="1" applyProtection="1"/>
    <xf numFmtId="3" fontId="0" fillId="0" borderId="25" xfId="0" applyNumberFormat="1" applyBorder="1" applyProtection="1"/>
    <xf numFmtId="3" fontId="2" fillId="0" borderId="12" xfId="0" applyNumberFormat="1" applyFont="1" applyBorder="1" applyProtection="1"/>
    <xf numFmtId="3" fontId="2" fillId="0" borderId="22" xfId="0" applyNumberFormat="1" applyFont="1" applyBorder="1" applyAlignment="1" applyProtection="1">
      <alignment horizontal="center"/>
    </xf>
    <xf numFmtId="0" fontId="15" fillId="26" borderId="0" xfId="0" applyFont="1" applyFill="1" applyProtection="1"/>
    <xf numFmtId="0" fontId="15" fillId="27" borderId="0" xfId="0" applyFont="1" applyFill="1" applyProtection="1"/>
    <xf numFmtId="3" fontId="0" fillId="0" borderId="29" xfId="0" applyNumberFormat="1" applyFill="1" applyBorder="1" applyProtection="1">
      <protection locked="0"/>
    </xf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0" xfId="0" applyFont="1" applyAlignment="1"/>
    <xf numFmtId="3" fontId="4" fillId="0" borderId="0" xfId="0" applyNumberFormat="1" applyFont="1" applyAlignment="1">
      <alignment horizontal="center" wrapText="1"/>
    </xf>
    <xf numFmtId="3" fontId="2" fillId="0" borderId="26" xfId="0" applyNumberFormat="1" applyFont="1" applyBorder="1" applyAlignment="1" applyProtection="1">
      <alignment horizontal="center"/>
    </xf>
    <xf numFmtId="3" fontId="2" fillId="0" borderId="11" xfId="0" applyNumberFormat="1" applyFont="1" applyBorder="1" applyAlignment="1" applyProtection="1">
      <alignment horizontal="center"/>
    </xf>
    <xf numFmtId="3" fontId="2" fillId="0" borderId="30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</xf>
    <xf numFmtId="3" fontId="2" fillId="0" borderId="0" xfId="0" applyNumberFormat="1" applyFont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</xf>
    <xf numFmtId="3" fontId="2" fillId="0" borderId="31" xfId="0" applyNumberFormat="1" applyFont="1" applyBorder="1" applyAlignment="1" applyProtection="1">
      <alignment horizontal="center"/>
    </xf>
    <xf numFmtId="3" fontId="2" fillId="0" borderId="10" xfId="0" applyNumberFormat="1" applyFont="1" applyBorder="1" applyAlignment="1" applyProtection="1">
      <alignment horizontal="center"/>
    </xf>
    <xf numFmtId="3" fontId="2" fillId="0" borderId="3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 wrapText="1"/>
    </xf>
    <xf numFmtId="3" fontId="2" fillId="0" borderId="27" xfId="0" applyNumberFormat="1" applyFont="1" applyBorder="1" applyAlignment="1" applyProtection="1">
      <alignment horizontal="center" wrapText="1"/>
    </xf>
    <xf numFmtId="3" fontId="2" fillId="0" borderId="11" xfId="0" applyNumberFormat="1" applyFont="1" applyBorder="1" applyAlignment="1">
      <alignment horizontal="center"/>
    </xf>
    <xf numFmtId="3" fontId="7" fillId="0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Alignment="1">
      <alignment horizontal="center" wrapText="1"/>
    </xf>
    <xf numFmtId="3" fontId="2" fillId="0" borderId="26" xfId="0" applyNumberFormat="1" applyFont="1" applyBorder="1" applyAlignment="1" applyProtection="1">
      <alignment horizontal="left"/>
    </xf>
    <xf numFmtId="3" fontId="2" fillId="0" borderId="11" xfId="0" applyNumberFormat="1" applyFont="1" applyBorder="1" applyAlignment="1" applyProtection="1">
      <alignment horizontal="left"/>
    </xf>
    <xf numFmtId="3" fontId="2" fillId="0" borderId="30" xfId="0" applyNumberFormat="1" applyFont="1" applyBorder="1" applyAlignment="1" applyProtection="1">
      <alignment horizontal="left"/>
    </xf>
    <xf numFmtId="3" fontId="5" fillId="0" borderId="0" xfId="0" applyNumberFormat="1" applyFont="1" applyBorder="1" applyAlignment="1" applyProtection="1">
      <alignment horizontal="left"/>
    </xf>
    <xf numFmtId="3" fontId="5" fillId="0" borderId="15" xfId="0" applyNumberFormat="1" applyFont="1" applyBorder="1" applyAlignment="1" applyProtection="1">
      <alignment horizontal="left"/>
    </xf>
    <xf numFmtId="3" fontId="2" fillId="0" borderId="22" xfId="0" applyNumberFormat="1" applyFont="1" applyBorder="1" applyAlignment="1" applyProtection="1">
      <alignment horizontal="center"/>
    </xf>
    <xf numFmtId="3" fontId="2" fillId="0" borderId="23" xfId="0" applyNumberFormat="1" applyFont="1" applyBorder="1" applyAlignment="1" applyProtection="1">
      <alignment horizontal="center"/>
    </xf>
    <xf numFmtId="3" fontId="2" fillId="0" borderId="24" xfId="0" applyNumberFormat="1" applyFont="1" applyBorder="1" applyAlignment="1" applyProtection="1">
      <alignment horizontal="center"/>
    </xf>
    <xf numFmtId="164" fontId="2" fillId="0" borderId="26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30" xfId="0" applyNumberFormat="1" applyFont="1" applyBorder="1" applyAlignment="1" applyProtection="1">
      <alignment horizontal="center"/>
    </xf>
    <xf numFmtId="164" fontId="2" fillId="0" borderId="14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center"/>
    </xf>
    <xf numFmtId="164" fontId="2" fillId="0" borderId="31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164" fontId="2" fillId="0" borderId="32" xfId="0" applyNumberFormat="1" applyFont="1" applyBorder="1" applyAlignment="1" applyProtection="1">
      <alignment horizontal="center"/>
    </xf>
    <xf numFmtId="164" fontId="2" fillId="0" borderId="13" xfId="0" applyNumberFormat="1" applyFont="1" applyBorder="1" applyAlignment="1" applyProtection="1">
      <alignment horizontal="center" wrapText="1"/>
    </xf>
    <xf numFmtId="164" fontId="2" fillId="0" borderId="27" xfId="0" applyNumberFormat="1" applyFont="1" applyBorder="1" applyAlignment="1" applyProtection="1">
      <alignment horizontal="center" wrapText="1"/>
    </xf>
    <xf numFmtId="3" fontId="2" fillId="0" borderId="10" xfId="0" applyNumberFormat="1" applyFont="1" applyBorder="1" applyAlignment="1">
      <alignment horizontal="center"/>
    </xf>
    <xf numFmtId="0" fontId="0" fillId="0" borderId="0" xfId="0" applyAlignment="1"/>
    <xf numFmtId="164" fontId="2" fillId="0" borderId="14" xfId="0" applyNumberFormat="1" applyFont="1" applyBorder="1" applyAlignment="1" applyProtection="1">
      <alignment horizontal="center" wrapText="1"/>
    </xf>
    <xf numFmtId="0" fontId="1" fillId="0" borderId="0" xfId="0" applyFont="1" applyAlignment="1">
      <alignment wrapText="1"/>
    </xf>
    <xf numFmtId="3" fontId="2" fillId="0" borderId="0" xfId="0" applyNumberFormat="1" applyFont="1" applyFill="1"/>
    <xf numFmtId="164" fontId="2" fillId="0" borderId="0" xfId="0" applyNumberFormat="1" applyFont="1" applyFill="1"/>
    <xf numFmtId="3" fontId="1" fillId="0" borderId="0" xfId="0" applyNumberFormat="1" applyFont="1" applyFill="1"/>
    <xf numFmtId="164" fontId="1" fillId="0" borderId="0" xfId="0" applyNumberFormat="1" applyFont="1" applyBorder="1" applyProtection="1"/>
    <xf numFmtId="3" fontId="1" fillId="0" borderId="0" xfId="0" applyNumberFormat="1" applyFont="1" applyProtection="1"/>
    <xf numFmtId="164" fontId="1" fillId="0" borderId="0" xfId="0" applyNumberFormat="1" applyFont="1" applyProtection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7</xdr:row>
          <xdr:rowOff>47625</xdr:rowOff>
        </xdr:from>
        <xdr:to>
          <xdr:col>1</xdr:col>
          <xdr:colOff>2981325</xdr:colOff>
          <xdr:row>9</xdr:row>
          <xdr:rowOff>104775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3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Click Here to Populate County Summary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Stanislaus_CSS_09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Stanislaus_WET_09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Stanislaus_CF_09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Stanislaus_TN_09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Stanislaus_PEI_09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Stanislaus_INN_09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Stanislaus_TTACB_09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Stanislaus_RP_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RGM 1"/>
      <sheetName val="CSS PRGM 2"/>
      <sheetName val="CSS PRGM 3"/>
      <sheetName val="CSS PRGM 4"/>
      <sheetName val="CSS PRGM 5"/>
      <sheetName val="CSS PRGM 6"/>
      <sheetName val="CSS PRGM 7"/>
      <sheetName val="CSS PRGM 8"/>
      <sheetName val="CSS PRGM 9"/>
      <sheetName val="CSS PRGM 10"/>
      <sheetName val="CSS PRGM 11"/>
      <sheetName val="CSS PRGM 12"/>
      <sheetName val="CSS PRGM 13"/>
      <sheetName val="CSS PRGM 14"/>
      <sheetName val="CSS PRGM 15"/>
      <sheetName val="CSS PRGM 16"/>
      <sheetName val="CSS PRGM 17"/>
      <sheetName val="CSS PRGM 18"/>
      <sheetName val="CSS PRGM 19"/>
      <sheetName val="CSS PRGM 20"/>
      <sheetName val="CSS PRGM 21"/>
      <sheetName val="CSS PRGM 22"/>
      <sheetName val="CSS PRGM 23"/>
      <sheetName val="CSS PRGM 24"/>
      <sheetName val="CSS PRGM 25"/>
      <sheetName val="CSS PRGM 26"/>
      <sheetName val="CSS PRGM 27"/>
      <sheetName val="CSS PRGM 28"/>
      <sheetName val="CSS PRGM 29"/>
      <sheetName val="CSS PRGM 30"/>
      <sheetName val="CSS PRGM 31"/>
      <sheetName val="CSS PRGM 32"/>
      <sheetName val="CSS PRGM 33"/>
      <sheetName val="CSS PRGM 34"/>
      <sheetName val="CSS PRGM 35"/>
      <sheetName val="CSS Funding Source Summary"/>
      <sheetName val="CS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65">
          <cell r="G65">
            <v>10248381.219999999</v>
          </cell>
          <cell r="H65">
            <v>0</v>
          </cell>
          <cell r="I65">
            <v>493146</v>
          </cell>
          <cell r="J65">
            <v>2768831</v>
          </cell>
          <cell r="K65">
            <v>3640</v>
          </cell>
          <cell r="L65">
            <v>15207</v>
          </cell>
          <cell r="M65">
            <v>623048</v>
          </cell>
          <cell r="N65">
            <v>0</v>
          </cell>
          <cell r="O65">
            <v>74304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T PRGM 1"/>
      <sheetName val="WET PRGM 2"/>
      <sheetName val="WET PRGM 3"/>
      <sheetName val="WET PRGM 4"/>
      <sheetName val="WET PRGM 5"/>
      <sheetName val="WET PRGM 6"/>
      <sheetName val="WET PRGM 7"/>
      <sheetName val="WET PRGM 8"/>
      <sheetName val="WET PRGM 9"/>
      <sheetName val="WET PRGM 10"/>
      <sheetName val="WET PRGM 11"/>
      <sheetName val="WET PRGM 12"/>
      <sheetName val="WET PRGM 13"/>
      <sheetName val="WET PRGM 14"/>
      <sheetName val="WET PRGM 15"/>
      <sheetName val="WET PRGM 16"/>
      <sheetName val="WET PRGM 17"/>
      <sheetName val="WET PRGM 18"/>
      <sheetName val="WET PRGM 19"/>
      <sheetName val="WET PRGM 20"/>
      <sheetName val="WET PRGM 21"/>
      <sheetName val="WET PRGM 22"/>
      <sheetName val="WET PRGM 23"/>
      <sheetName val="WET PRGM 24"/>
      <sheetName val="WET PRGM 25"/>
      <sheetName val="WE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9">
          <cell r="G49">
            <v>369804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PRG 1"/>
      <sheetName val="CF PRG 2"/>
      <sheetName val="CF PRG 3"/>
      <sheetName val="CF PRG 4"/>
      <sheetName val="CF PRG 5"/>
      <sheetName val="CF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 PRG 1"/>
      <sheetName val="TN PRG 2"/>
      <sheetName val="TN PRG 3"/>
      <sheetName val="TN PRG 4"/>
      <sheetName val="TN PRG 5"/>
      <sheetName val="TN PRG 6"/>
      <sheetName val="TN PRG 7"/>
      <sheetName val="TN PRG 8"/>
      <sheetName val="TN PRG 9"/>
      <sheetName val="TN PRG 10"/>
      <sheetName val="TN PRG 11"/>
      <sheetName val="TN PRG 12"/>
      <sheetName val="TN PRG 13"/>
      <sheetName val="TN PRG 14"/>
      <sheetName val="TN PRG 15"/>
      <sheetName val="T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I PRGM 1"/>
      <sheetName val="PEI PRGM 2"/>
      <sheetName val="PEI PRGM 3"/>
      <sheetName val="PEI PRGM 4"/>
      <sheetName val="PEI PRGM 5"/>
      <sheetName val="PEI PRGM 6"/>
      <sheetName val="PEI PRGM 7"/>
      <sheetName val="PEI PRGM 8"/>
      <sheetName val="PEI PRGM 9"/>
      <sheetName val="PEI PRGM 10"/>
      <sheetName val="PEI PRGM 11"/>
      <sheetName val="PEI PRGM 12"/>
      <sheetName val="PEI PRGM 13"/>
      <sheetName val="PEI PRGM 14"/>
      <sheetName val="PEI PRGM 15"/>
      <sheetName val="PEI PRGM 16"/>
      <sheetName val="PEI PRGM 17"/>
      <sheetName val="PEI PRGM 18"/>
      <sheetName val="PEI PRGM 19"/>
      <sheetName val="PEI PRGM 20"/>
      <sheetName val="PEI PRGM 21"/>
      <sheetName val="PEI PRGM 22"/>
      <sheetName val="PEI PRGM 23"/>
      <sheetName val="PEI PRGM 24"/>
      <sheetName val="PEI PRGM 25"/>
      <sheetName val="PEI Funding Source Summary"/>
      <sheetName val="PE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50">
          <cell r="G50">
            <v>1028991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1341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 PRGM 1"/>
      <sheetName val="INN PRGM 2"/>
      <sheetName val="INN PRGM 3"/>
      <sheetName val="INN PRGM 4"/>
      <sheetName val="INN PRGM 5"/>
      <sheetName val="INN PRGM 6"/>
      <sheetName val="INN PRGM 7"/>
      <sheetName val="INN PRGM 8"/>
      <sheetName val="INN PRGM 9"/>
      <sheetName val="INN PRGM 10"/>
      <sheetName val="INN PRGM 11"/>
      <sheetName val="INN PRGM 12"/>
      <sheetName val="INN PRGM 13"/>
      <sheetName val="INN PRGM 14"/>
      <sheetName val="INN PRGM 15"/>
      <sheetName val="IN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2">
          <cell r="G42">
            <v>93860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1291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CB"/>
    </sheetNames>
    <sheetDataSet>
      <sheetData sheetId="0">
        <row r="8">
          <cell r="G8">
            <v>77000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"/>
    </sheetNames>
    <sheetDataSet>
      <sheetData sheetId="0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K68"/>
  <sheetViews>
    <sheetView zoomScale="75" zoomScaleNormal="100" workbookViewId="0">
      <selection activeCell="A7" sqref="A7"/>
    </sheetView>
  </sheetViews>
  <sheetFormatPr defaultRowHeight="12.75" x14ac:dyDescent="0.2"/>
  <cols>
    <col min="1" max="1" width="85.42578125" customWidth="1"/>
    <col min="2" max="2" width="37.140625" customWidth="1"/>
    <col min="3" max="3" width="33.140625" customWidth="1"/>
    <col min="4" max="4" width="18.5703125" customWidth="1"/>
    <col min="5" max="5" width="14.7109375" customWidth="1"/>
    <col min="6" max="6" width="14.42578125" customWidth="1"/>
    <col min="7" max="7" width="19.28515625" bestFit="1" customWidth="1"/>
    <col min="8" max="8" width="25.85546875" customWidth="1"/>
    <col min="9" max="9" width="26.42578125" customWidth="1"/>
    <col min="10" max="10" width="19.7109375" bestFit="1" customWidth="1"/>
    <col min="11" max="11" width="19.85546875" bestFit="1" customWidth="1"/>
  </cols>
  <sheetData>
    <row r="1" spans="1:10" ht="61.5" customHeight="1" x14ac:dyDescent="0.25">
      <c r="A1" s="100" t="s">
        <v>139</v>
      </c>
      <c r="B1" s="101"/>
      <c r="C1" s="66"/>
      <c r="D1" s="66"/>
      <c r="E1" s="66"/>
      <c r="F1" s="67"/>
      <c r="G1" s="67"/>
      <c r="H1" s="67"/>
    </row>
    <row r="2" spans="1:10" ht="15" x14ac:dyDescent="0.2">
      <c r="A2" s="102"/>
      <c r="B2" s="102"/>
      <c r="C2" s="102"/>
      <c r="D2" s="102"/>
      <c r="E2" s="102"/>
      <c r="F2" s="102"/>
      <c r="G2" s="67"/>
      <c r="H2" s="67"/>
    </row>
    <row r="3" spans="1:10" ht="18" x14ac:dyDescent="0.25">
      <c r="A3" s="95" t="s">
        <v>142</v>
      </c>
      <c r="B3" s="65" t="s">
        <v>76</v>
      </c>
    </row>
    <row r="4" spans="1:10" ht="18" x14ac:dyDescent="0.25">
      <c r="A4" s="98" t="s">
        <v>78</v>
      </c>
      <c r="B4" s="99"/>
      <c r="C4" s="99"/>
      <c r="D4" s="99"/>
      <c r="E4" s="99"/>
      <c r="F4" s="99"/>
      <c r="G4" s="67"/>
      <c r="H4" s="67"/>
    </row>
    <row r="5" spans="1:10" ht="18" x14ac:dyDescent="0.25">
      <c r="A5" s="94" t="s">
        <v>140</v>
      </c>
      <c r="B5" s="65" t="s">
        <v>89</v>
      </c>
      <c r="C5" s="67"/>
      <c r="D5" s="67"/>
      <c r="E5" s="67"/>
      <c r="F5" s="67"/>
      <c r="G5" s="67"/>
      <c r="H5" s="67"/>
    </row>
    <row r="6" spans="1:10" ht="15" x14ac:dyDescent="0.2">
      <c r="A6" s="67"/>
      <c r="B6" s="67"/>
      <c r="C6" s="67"/>
      <c r="D6" s="67"/>
      <c r="E6" s="67"/>
      <c r="F6" s="67"/>
      <c r="G6" s="67"/>
      <c r="H6" s="67"/>
    </row>
    <row r="7" spans="1:10" ht="15" x14ac:dyDescent="0.2">
      <c r="A7" s="67"/>
      <c r="B7" s="67"/>
      <c r="C7" s="67"/>
      <c r="D7" s="67"/>
      <c r="E7" s="67"/>
      <c r="F7" s="67"/>
      <c r="G7" s="67"/>
      <c r="H7" s="67"/>
    </row>
    <row r="8" spans="1:10" ht="15" x14ac:dyDescent="0.2">
      <c r="A8" s="67"/>
      <c r="B8" s="67"/>
      <c r="C8" s="67"/>
      <c r="D8" s="67"/>
      <c r="E8" s="67"/>
      <c r="F8" s="67"/>
      <c r="G8" s="67"/>
      <c r="H8" s="67"/>
    </row>
    <row r="9" spans="1:10" ht="15" x14ac:dyDescent="0.2">
      <c r="A9" s="67"/>
      <c r="B9" s="67"/>
      <c r="C9" s="67"/>
      <c r="D9" s="67"/>
      <c r="E9" s="67"/>
      <c r="F9" s="67"/>
      <c r="G9" s="67"/>
      <c r="H9" s="67"/>
    </row>
    <row r="13" spans="1:10" s="59" customFormat="1" x14ac:dyDescent="0.2"/>
    <row r="14" spans="1:10" s="59" customFormat="1" ht="25.5" hidden="1" x14ac:dyDescent="0.2">
      <c r="A14" s="60"/>
      <c r="B14" s="61" t="s">
        <v>0</v>
      </c>
      <c r="C14" s="61" t="s">
        <v>19</v>
      </c>
      <c r="D14" s="61" t="s">
        <v>7</v>
      </c>
      <c r="E14" s="61" t="s">
        <v>130</v>
      </c>
      <c r="F14" s="61" t="s">
        <v>4</v>
      </c>
      <c r="G14" s="61" t="s">
        <v>5</v>
      </c>
      <c r="H14" s="61" t="s">
        <v>2</v>
      </c>
      <c r="I14" s="61" t="s">
        <v>6</v>
      </c>
      <c r="J14" s="61" t="s">
        <v>25</v>
      </c>
    </row>
    <row r="15" spans="1:10" s="59" customFormat="1" hidden="1" x14ac:dyDescent="0.2">
      <c r="A15" s="62" t="s">
        <v>35</v>
      </c>
      <c r="B15" s="70"/>
      <c r="C15" s="70"/>
      <c r="D15" s="70"/>
      <c r="E15" s="70"/>
      <c r="F15" s="70"/>
      <c r="G15" s="70"/>
      <c r="H15" s="70"/>
      <c r="I15" s="70"/>
      <c r="J15" s="70"/>
    </row>
    <row r="16" spans="1:10" s="59" customFormat="1" hidden="1" x14ac:dyDescent="0.2">
      <c r="A16" s="71" t="s">
        <v>93</v>
      </c>
      <c r="B16" s="79" t="s">
        <v>114</v>
      </c>
      <c r="C16" s="79" t="s">
        <v>115</v>
      </c>
      <c r="D16" s="79" t="s">
        <v>116</v>
      </c>
      <c r="E16" s="79" t="s">
        <v>117</v>
      </c>
      <c r="F16" s="79" t="s">
        <v>131</v>
      </c>
      <c r="G16" s="79" t="s">
        <v>118</v>
      </c>
      <c r="H16" s="79" t="s">
        <v>119</v>
      </c>
      <c r="I16" s="79" t="s">
        <v>120</v>
      </c>
      <c r="J16" s="79" t="s">
        <v>129</v>
      </c>
    </row>
    <row r="17" spans="1:11" s="59" customFormat="1" hidden="1" x14ac:dyDescent="0.2">
      <c r="A17" s="71" t="s">
        <v>94</v>
      </c>
      <c r="B17" s="79" t="s">
        <v>46</v>
      </c>
      <c r="C17" s="79" t="s">
        <v>47</v>
      </c>
      <c r="D17" s="79" t="s">
        <v>48</v>
      </c>
      <c r="E17" s="79" t="s">
        <v>49</v>
      </c>
      <c r="F17" s="79" t="s">
        <v>132</v>
      </c>
      <c r="G17" s="79" t="s">
        <v>50</v>
      </c>
      <c r="H17" s="79" t="s">
        <v>51</v>
      </c>
      <c r="I17" s="79" t="s">
        <v>52</v>
      </c>
      <c r="J17" s="79" t="s">
        <v>53</v>
      </c>
    </row>
    <row r="18" spans="1:11" s="59" customFormat="1" hidden="1" x14ac:dyDescent="0.2">
      <c r="A18" s="71" t="s">
        <v>95</v>
      </c>
      <c r="B18" s="79" t="s">
        <v>54</v>
      </c>
      <c r="C18" s="79" t="s">
        <v>55</v>
      </c>
      <c r="D18" s="79" t="s">
        <v>56</v>
      </c>
      <c r="E18" s="79" t="s">
        <v>57</v>
      </c>
      <c r="F18" s="79" t="s">
        <v>133</v>
      </c>
      <c r="G18" s="79" t="s">
        <v>58</v>
      </c>
      <c r="H18" s="79" t="s">
        <v>59</v>
      </c>
      <c r="I18" s="79" t="s">
        <v>60</v>
      </c>
      <c r="J18" s="79" t="s">
        <v>61</v>
      </c>
    </row>
    <row r="19" spans="1:11" s="59" customFormat="1" hidden="1" x14ac:dyDescent="0.2">
      <c r="A19" s="71" t="s">
        <v>96</v>
      </c>
      <c r="B19" s="79" t="s">
        <v>45</v>
      </c>
      <c r="C19" s="79" t="s">
        <v>62</v>
      </c>
      <c r="D19" s="79" t="s">
        <v>63</v>
      </c>
      <c r="E19" s="79" t="s">
        <v>64</v>
      </c>
      <c r="F19" s="79" t="s">
        <v>134</v>
      </c>
      <c r="G19" s="79" t="s">
        <v>65</v>
      </c>
      <c r="H19" s="79" t="s">
        <v>66</v>
      </c>
      <c r="I19" s="79" t="s">
        <v>67</v>
      </c>
      <c r="J19" s="79" t="s">
        <v>68</v>
      </c>
    </row>
    <row r="20" spans="1:11" s="59" customFormat="1" hidden="1" x14ac:dyDescent="0.2">
      <c r="A20" s="71" t="s">
        <v>97</v>
      </c>
      <c r="B20" s="79" t="s">
        <v>44</v>
      </c>
      <c r="C20" s="79" t="s">
        <v>69</v>
      </c>
      <c r="D20" s="79" t="s">
        <v>70</v>
      </c>
      <c r="E20" s="79" t="s">
        <v>71</v>
      </c>
      <c r="F20" s="79" t="s">
        <v>135</v>
      </c>
      <c r="G20" s="79" t="s">
        <v>72</v>
      </c>
      <c r="H20" s="79" t="s">
        <v>73</v>
      </c>
      <c r="I20" s="79" t="s">
        <v>74</v>
      </c>
      <c r="J20" s="79" t="s">
        <v>75</v>
      </c>
    </row>
    <row r="21" spans="1:11" s="59" customFormat="1" hidden="1" x14ac:dyDescent="0.2">
      <c r="A21" s="71" t="s">
        <v>98</v>
      </c>
      <c r="B21" s="79" t="s">
        <v>121</v>
      </c>
      <c r="C21" s="79" t="s">
        <v>122</v>
      </c>
      <c r="D21" s="79" t="s">
        <v>123</v>
      </c>
      <c r="E21" s="79" t="s">
        <v>124</v>
      </c>
      <c r="F21" s="79" t="s">
        <v>136</v>
      </c>
      <c r="G21" s="79" t="s">
        <v>125</v>
      </c>
      <c r="H21" s="79" t="s">
        <v>126</v>
      </c>
      <c r="I21" s="79" t="s">
        <v>127</v>
      </c>
      <c r="J21" s="79" t="s">
        <v>128</v>
      </c>
    </row>
    <row r="22" spans="1:11" s="59" customFormat="1" hidden="1" x14ac:dyDescent="0.2">
      <c r="A22" s="71" t="s">
        <v>99</v>
      </c>
      <c r="B22" s="79" t="s">
        <v>81</v>
      </c>
      <c r="C22" s="79" t="s">
        <v>82</v>
      </c>
      <c r="D22" s="79" t="s">
        <v>83</v>
      </c>
      <c r="E22" s="79" t="s">
        <v>84</v>
      </c>
      <c r="F22" s="79" t="s">
        <v>137</v>
      </c>
      <c r="G22" s="79" t="s">
        <v>85</v>
      </c>
      <c r="H22" s="79" t="s">
        <v>86</v>
      </c>
      <c r="I22" s="79" t="s">
        <v>87</v>
      </c>
      <c r="J22" s="79" t="s">
        <v>88</v>
      </c>
    </row>
    <row r="23" spans="1:11" s="59" customFormat="1" hidden="1" x14ac:dyDescent="0.2">
      <c r="A23" t="s">
        <v>92</v>
      </c>
      <c r="B23" s="80" t="s">
        <v>100</v>
      </c>
      <c r="C23" s="80" t="s">
        <v>101</v>
      </c>
      <c r="D23" s="80" t="s">
        <v>102</v>
      </c>
      <c r="E23" s="80" t="s">
        <v>103</v>
      </c>
      <c r="F23" s="80" t="s">
        <v>138</v>
      </c>
      <c r="G23" s="80" t="s">
        <v>104</v>
      </c>
      <c r="H23" s="80" t="s">
        <v>105</v>
      </c>
      <c r="I23" s="80" t="s">
        <v>106</v>
      </c>
      <c r="J23" s="80" t="s">
        <v>107</v>
      </c>
    </row>
    <row r="24" spans="1:11" s="59" customFormat="1" hidden="1" x14ac:dyDescent="0.2">
      <c r="A24"/>
      <c r="B24" s="80"/>
      <c r="C24" s="80"/>
      <c r="D24" s="80"/>
      <c r="E24" s="80"/>
      <c r="F24" s="80"/>
      <c r="G24" s="80"/>
      <c r="H24" s="80"/>
      <c r="I24" s="80"/>
      <c r="J24" s="80"/>
    </row>
    <row r="25" spans="1:11" s="59" customFormat="1" ht="25.5" hidden="1" x14ac:dyDescent="0.2">
      <c r="B25" s="61" t="s">
        <v>0</v>
      </c>
      <c r="C25" s="61" t="s">
        <v>19</v>
      </c>
      <c r="D25" s="61" t="s">
        <v>7</v>
      </c>
      <c r="E25" s="61" t="s">
        <v>1</v>
      </c>
      <c r="F25" s="61" t="s">
        <v>4</v>
      </c>
      <c r="G25" s="61" t="s">
        <v>5</v>
      </c>
      <c r="H25" s="61" t="s">
        <v>2</v>
      </c>
      <c r="I25" s="61" t="s">
        <v>6</v>
      </c>
      <c r="J25" s="61" t="s">
        <v>25</v>
      </c>
    </row>
    <row r="26" spans="1:11" s="59" customFormat="1" hidden="1" x14ac:dyDescent="0.2">
      <c r="B26" s="70"/>
      <c r="C26" s="70"/>
      <c r="D26" s="70"/>
      <c r="E26" s="70"/>
      <c r="F26" s="70"/>
      <c r="G26" s="70"/>
      <c r="H26" s="70"/>
      <c r="I26" s="70"/>
      <c r="J26" s="70"/>
    </row>
    <row r="27" spans="1:11" s="59" customFormat="1" hidden="1" x14ac:dyDescent="0.2">
      <c r="B27" s="79" t="str">
        <f t="shared" ref="B27:J27" si="0">CONCATENATE("='",$A$3,"[",$A$5,$A$16,"]",B16)</f>
        <v>='I:\SOC_Shr\Rev &amp; Exp Reports - Memo\Stanislaus\09-10\[Stanislaus_CSS_0910.xls]CSS Summary'!$G$65</v>
      </c>
      <c r="C27" s="79" t="str">
        <f t="shared" si="0"/>
        <v>='I:\SOC_Shr\Rev &amp; Exp Reports - Memo\Stanislaus\09-10\[Stanislaus_CSS_0910.xls]CSS Summary'!$H$65</v>
      </c>
      <c r="D27" s="79" t="str">
        <f t="shared" si="0"/>
        <v>='I:\SOC_Shr\Rev &amp; Exp Reports - Memo\Stanislaus\09-10\[Stanislaus_CSS_0910.xls]CSS Summary'!$I$65</v>
      </c>
      <c r="E27" s="79" t="str">
        <f t="shared" si="0"/>
        <v>='I:\SOC_Shr\Rev &amp; Exp Reports - Memo\Stanislaus\09-10\[Stanislaus_CSS_0910.xls]CSS Summary'!$J$65</v>
      </c>
      <c r="F27" s="79" t="str">
        <f t="shared" si="0"/>
        <v>='I:\SOC_Shr\Rev &amp; Exp Reports - Memo\Stanislaus\09-10\[Stanislaus_CSS_0910.xls]CSS Summary'!$K$65</v>
      </c>
      <c r="G27" s="79" t="str">
        <f t="shared" si="0"/>
        <v>='I:\SOC_Shr\Rev &amp; Exp Reports - Memo\Stanislaus\09-10\[Stanislaus_CSS_0910.xls]CSS Summary'!$L$65</v>
      </c>
      <c r="H27" s="79" t="str">
        <f t="shared" si="0"/>
        <v>='I:\SOC_Shr\Rev &amp; Exp Reports - Memo\Stanislaus\09-10\[Stanislaus_CSS_0910.xls]CSS Summary'!$M$65</v>
      </c>
      <c r="I27" s="79" t="str">
        <f t="shared" si="0"/>
        <v>='I:\SOC_Shr\Rev &amp; Exp Reports - Memo\Stanislaus\09-10\[Stanislaus_CSS_0910.xls]CSS Summary'!$N$65</v>
      </c>
      <c r="J27" s="79" t="str">
        <f t="shared" si="0"/>
        <v>='I:\SOC_Shr\Rev &amp; Exp Reports - Memo\Stanislaus\09-10\[Stanislaus_CSS_0910.xls]CSS Summary'!$O$65</v>
      </c>
    </row>
    <row r="28" spans="1:11" s="59" customFormat="1" hidden="1" x14ac:dyDescent="0.2">
      <c r="B28" s="79" t="str">
        <f t="shared" ref="B28:J28" si="1">CONCATENATE("='",$A$3,"[",$A$5,$A$17,"]",B17)</f>
        <v>='I:\SOC_Shr\Rev &amp; Exp Reports - Memo\Stanislaus\09-10\[Stanislaus_WET_0910.xls]WET Summary'!$G$49</v>
      </c>
      <c r="C28" s="79" t="str">
        <f t="shared" si="1"/>
        <v>='I:\SOC_Shr\Rev &amp; Exp Reports - Memo\Stanislaus\09-10\[Stanislaus_WET_0910.xls]WET Summary'!$H$49</v>
      </c>
      <c r="D28" s="79" t="str">
        <f t="shared" si="1"/>
        <v>='I:\SOC_Shr\Rev &amp; Exp Reports - Memo\Stanislaus\09-10\[Stanislaus_WET_0910.xls]WET Summary'!$I$49</v>
      </c>
      <c r="E28" s="79" t="str">
        <f t="shared" si="1"/>
        <v>='I:\SOC_Shr\Rev &amp; Exp Reports - Memo\Stanislaus\09-10\[Stanislaus_WET_0910.xls]WET Summary'!$J$49</v>
      </c>
      <c r="F28" s="79" t="str">
        <f t="shared" si="1"/>
        <v>='I:\SOC_Shr\Rev &amp; Exp Reports - Memo\Stanislaus\09-10\[Stanislaus_WET_0910.xls]WET Summary'!$K$49</v>
      </c>
      <c r="G28" s="79" t="str">
        <f t="shared" si="1"/>
        <v>='I:\SOC_Shr\Rev &amp; Exp Reports - Memo\Stanislaus\09-10\[Stanislaus_WET_0910.xls]WET Summary'!$L$49</v>
      </c>
      <c r="H28" s="79" t="str">
        <f t="shared" si="1"/>
        <v>='I:\SOC_Shr\Rev &amp; Exp Reports - Memo\Stanislaus\09-10\[Stanislaus_WET_0910.xls]WET Summary'!$M$49</v>
      </c>
      <c r="I28" s="79" t="str">
        <f t="shared" si="1"/>
        <v>='I:\SOC_Shr\Rev &amp; Exp Reports - Memo\Stanislaus\09-10\[Stanislaus_WET_0910.xls]WET Summary'!$N$49</v>
      </c>
      <c r="J28" s="79" t="str">
        <f t="shared" si="1"/>
        <v>='I:\SOC_Shr\Rev &amp; Exp Reports - Memo\Stanislaus\09-10\[Stanislaus_WET_0910.xls]WET Summary'!$O$49</v>
      </c>
    </row>
    <row r="29" spans="1:11" s="59" customFormat="1" hidden="1" x14ac:dyDescent="0.2">
      <c r="B29" s="79" t="str">
        <f t="shared" ref="B29:J29" si="2">CONCATENATE("='",$A$3,"[",$A$5,$A$18,"]",B18)</f>
        <v>='I:\SOC_Shr\Rev &amp; Exp Reports - Memo\Stanislaus\09-10\[Stanislaus_CF_0910.xls]CF Summary'!$F$21</v>
      </c>
      <c r="C29" s="79" t="str">
        <f t="shared" si="2"/>
        <v>='I:\SOC_Shr\Rev &amp; Exp Reports - Memo\Stanislaus\09-10\[Stanislaus_CF_0910.xls]CF Summary'!$G$21</v>
      </c>
      <c r="D29" s="79" t="str">
        <f t="shared" si="2"/>
        <v>='I:\SOC_Shr\Rev &amp; Exp Reports - Memo\Stanislaus\09-10\[Stanislaus_CF_0910.xls]CF Summary'!$H$21</v>
      </c>
      <c r="E29" s="79" t="str">
        <f t="shared" si="2"/>
        <v>='I:\SOC_Shr\Rev &amp; Exp Reports - Memo\Stanislaus\09-10\[Stanislaus_CF_0910.xls]CF Summary'!$I$21</v>
      </c>
      <c r="F29" s="79" t="str">
        <f t="shared" si="2"/>
        <v>='I:\SOC_Shr\Rev &amp; Exp Reports - Memo\Stanislaus\09-10\[Stanislaus_CF_0910.xls]CF Summary'!$J$21</v>
      </c>
      <c r="G29" s="79" t="str">
        <f t="shared" si="2"/>
        <v>='I:\SOC_Shr\Rev &amp; Exp Reports - Memo\Stanislaus\09-10\[Stanislaus_CF_0910.xls]CF Summary'!$K$21</v>
      </c>
      <c r="H29" s="79" t="str">
        <f t="shared" si="2"/>
        <v>='I:\SOC_Shr\Rev &amp; Exp Reports - Memo\Stanislaus\09-10\[Stanislaus_CF_0910.xls]CF Summary'!$L$21</v>
      </c>
      <c r="I29" s="79" t="str">
        <f t="shared" si="2"/>
        <v>='I:\SOC_Shr\Rev &amp; Exp Reports - Memo\Stanislaus\09-10\[Stanislaus_CF_0910.xls]CF Summary'!$M$21</v>
      </c>
      <c r="J29" s="79" t="str">
        <f t="shared" si="2"/>
        <v>='I:\SOC_Shr\Rev &amp; Exp Reports - Memo\Stanislaus\09-10\[Stanislaus_CF_0910.xls]CF Summary'!$N$21</v>
      </c>
      <c r="K29" s="72"/>
    </row>
    <row r="30" spans="1:11" s="59" customFormat="1" hidden="1" x14ac:dyDescent="0.2">
      <c r="B30" s="79" t="str">
        <f t="shared" ref="B30:J30" si="3">CONCATENATE("='",$A$3,"[",$A$5,$A$19,"]",B19)</f>
        <v>='I:\SOC_Shr\Rev &amp; Exp Reports - Memo\Stanislaus\09-10\[Stanislaus_TN_0910.xls]TN Summary'!$F$31</v>
      </c>
      <c r="C30" s="79" t="str">
        <f t="shared" si="3"/>
        <v>='I:\SOC_Shr\Rev &amp; Exp Reports - Memo\Stanislaus\09-10\[Stanislaus_TN_0910.xls]TN Summary'!$G$31</v>
      </c>
      <c r="D30" s="79" t="str">
        <f t="shared" si="3"/>
        <v>='I:\SOC_Shr\Rev &amp; Exp Reports - Memo\Stanislaus\09-10\[Stanislaus_TN_0910.xls]TN Summary'!$H$31</v>
      </c>
      <c r="E30" s="79" t="str">
        <f t="shared" si="3"/>
        <v>='I:\SOC_Shr\Rev &amp; Exp Reports - Memo\Stanislaus\09-10\[Stanislaus_TN_0910.xls]TN Summary'!$I$31</v>
      </c>
      <c r="F30" s="79" t="str">
        <f t="shared" si="3"/>
        <v>='I:\SOC_Shr\Rev &amp; Exp Reports - Memo\Stanislaus\09-10\[Stanislaus_TN_0910.xls]TN Summary'!$J$31</v>
      </c>
      <c r="G30" s="79" t="str">
        <f t="shared" si="3"/>
        <v>='I:\SOC_Shr\Rev &amp; Exp Reports - Memo\Stanislaus\09-10\[Stanislaus_TN_0910.xls]TN Summary'!$K$31</v>
      </c>
      <c r="H30" s="79" t="str">
        <f t="shared" si="3"/>
        <v>='I:\SOC_Shr\Rev &amp; Exp Reports - Memo\Stanislaus\09-10\[Stanislaus_TN_0910.xls]TN Summary'!$L$31</v>
      </c>
      <c r="I30" s="79" t="str">
        <f t="shared" si="3"/>
        <v>='I:\SOC_Shr\Rev &amp; Exp Reports - Memo\Stanislaus\09-10\[Stanislaus_TN_0910.xls]TN Summary'!$M$31</v>
      </c>
      <c r="J30" s="79" t="str">
        <f t="shared" si="3"/>
        <v>='I:\SOC_Shr\Rev &amp; Exp Reports - Memo\Stanislaus\09-10\[Stanislaus_TN_0910.xls]TN Summary'!$N$31</v>
      </c>
      <c r="K30" s="72"/>
    </row>
    <row r="31" spans="1:11" s="59" customFormat="1" hidden="1" x14ac:dyDescent="0.2">
      <c r="B31" s="79" t="str">
        <f t="shared" ref="B31:J31" si="4">CONCATENATE("='",$A$3,"[",$A$5,$A$20,"]",B20)</f>
        <v>='I:\SOC_Shr\Rev &amp; Exp Reports - Memo\Stanislaus\09-10\[Stanislaus_PEI_0910.xls]PEI Summary'!$G$50</v>
      </c>
      <c r="C31" s="79" t="str">
        <f t="shared" si="4"/>
        <v>='I:\SOC_Shr\Rev &amp; Exp Reports - Memo\Stanislaus\09-10\[Stanislaus_PEI_0910.xls]PEI Summary'!$H$50</v>
      </c>
      <c r="D31" s="79" t="str">
        <f t="shared" si="4"/>
        <v>='I:\SOC_Shr\Rev &amp; Exp Reports - Memo\Stanislaus\09-10\[Stanislaus_PEI_0910.xls]PEI Summary'!$I$50</v>
      </c>
      <c r="E31" s="79" t="str">
        <f t="shared" si="4"/>
        <v>='I:\SOC_Shr\Rev &amp; Exp Reports - Memo\Stanislaus\09-10\[Stanislaus_PEI_0910.xls]PEI Summary'!$J$50</v>
      </c>
      <c r="F31" s="79" t="str">
        <f t="shared" si="4"/>
        <v>='I:\SOC_Shr\Rev &amp; Exp Reports - Memo\Stanislaus\09-10\[Stanislaus_PEI_0910.xls]PEI Summary'!$K$50</v>
      </c>
      <c r="G31" s="79" t="str">
        <f t="shared" si="4"/>
        <v>='I:\SOC_Shr\Rev &amp; Exp Reports - Memo\Stanislaus\09-10\[Stanislaus_PEI_0910.xls]PEI Summary'!$L$50</v>
      </c>
      <c r="H31" s="79" t="str">
        <f t="shared" si="4"/>
        <v>='I:\SOC_Shr\Rev &amp; Exp Reports - Memo\Stanislaus\09-10\[Stanislaus_PEI_0910.xls]PEI Summary'!$M$50</v>
      </c>
      <c r="I31" s="79" t="str">
        <f t="shared" si="4"/>
        <v>='I:\SOC_Shr\Rev &amp; Exp Reports - Memo\Stanislaus\09-10\[Stanislaus_PEI_0910.xls]PEI Summary'!$N$50</v>
      </c>
      <c r="J31" s="79" t="str">
        <f t="shared" si="4"/>
        <v>='I:\SOC_Shr\Rev &amp; Exp Reports - Memo\Stanislaus\09-10\[Stanislaus_PEI_0910.xls]PEI Summary'!$O$50</v>
      </c>
    </row>
    <row r="32" spans="1:11" s="59" customFormat="1" hidden="1" x14ac:dyDescent="0.2">
      <c r="B32" s="79" t="str">
        <f t="shared" ref="B32:J32" si="5">CONCATENATE("='",$A$3,"[",$A$5,$A$21,"]",B21)</f>
        <v>='I:\SOC_Shr\Rev &amp; Exp Reports - Memo\Stanislaus\09-10\[Stanislaus_INN_0910.xls]INN Summary'!$G$42</v>
      </c>
      <c r="C32" s="79" t="str">
        <f t="shared" si="5"/>
        <v>='I:\SOC_Shr\Rev &amp; Exp Reports - Memo\Stanislaus\09-10\[Stanislaus_INN_0910.xls]INN Summary'!$H$42</v>
      </c>
      <c r="D32" s="79" t="str">
        <f t="shared" si="5"/>
        <v>='I:\SOC_Shr\Rev &amp; Exp Reports - Memo\Stanislaus\09-10\[Stanislaus_INN_0910.xls]INN Summary'!$I$42</v>
      </c>
      <c r="E32" s="79" t="str">
        <f t="shared" si="5"/>
        <v>='I:\SOC_Shr\Rev &amp; Exp Reports - Memo\Stanislaus\09-10\[Stanislaus_INN_0910.xls]INN Summary'!$J$42</v>
      </c>
      <c r="F32" s="79" t="str">
        <f t="shared" si="5"/>
        <v>='I:\SOC_Shr\Rev &amp; Exp Reports - Memo\Stanislaus\09-10\[Stanislaus_INN_0910.xls]INN Summary'!$K$42</v>
      </c>
      <c r="G32" s="79" t="str">
        <f t="shared" si="5"/>
        <v>='I:\SOC_Shr\Rev &amp; Exp Reports - Memo\Stanislaus\09-10\[Stanislaus_INN_0910.xls]INN Summary'!$L$42</v>
      </c>
      <c r="H32" s="79" t="str">
        <f t="shared" si="5"/>
        <v>='I:\SOC_Shr\Rev &amp; Exp Reports - Memo\Stanislaus\09-10\[Stanislaus_INN_0910.xls]INN Summary'!$M$42</v>
      </c>
      <c r="I32" s="79" t="str">
        <f t="shared" si="5"/>
        <v>='I:\SOC_Shr\Rev &amp; Exp Reports - Memo\Stanislaus\09-10\[Stanislaus_INN_0910.xls]INN Summary'!$N$42</v>
      </c>
      <c r="J32" s="79" t="str">
        <f t="shared" si="5"/>
        <v>='I:\SOC_Shr\Rev &amp; Exp Reports - Memo\Stanislaus\09-10\[Stanislaus_INN_0910.xls]INN Summary'!$O$42</v>
      </c>
      <c r="K32" s="72"/>
    </row>
    <row r="33" spans="2:10" s="59" customFormat="1" hidden="1" x14ac:dyDescent="0.2">
      <c r="B33" s="79" t="str">
        <f t="shared" ref="B33:J33" si="6">CONCATENATE("='",$A$3,"[",$A$5,$A$22,"]",B22)</f>
        <v>='I:\SOC_Shr\Rev &amp; Exp Reports - Memo\Stanislaus\09-10\[Stanislaus_TTACB_0910.xls]TTACB'!$G$8</v>
      </c>
      <c r="C33" s="79" t="str">
        <f t="shared" si="6"/>
        <v>='I:\SOC_Shr\Rev &amp; Exp Reports - Memo\Stanislaus\09-10\[Stanislaus_TTACB_0910.xls]TTACB'!$H$8</v>
      </c>
      <c r="D33" s="79" t="str">
        <f t="shared" si="6"/>
        <v>='I:\SOC_Shr\Rev &amp; Exp Reports - Memo\Stanislaus\09-10\[Stanislaus_TTACB_0910.xls]TTACB'!$I$8</v>
      </c>
      <c r="E33" s="79" t="str">
        <f t="shared" si="6"/>
        <v>='I:\SOC_Shr\Rev &amp; Exp Reports - Memo\Stanislaus\09-10\[Stanislaus_TTACB_0910.xls]TTACB'!$J$8</v>
      </c>
      <c r="F33" s="79" t="str">
        <f t="shared" si="6"/>
        <v>='I:\SOC_Shr\Rev &amp; Exp Reports - Memo\Stanislaus\09-10\[Stanislaus_TTACB_0910.xls]TTACB'!$K$8</v>
      </c>
      <c r="G33" s="79" t="str">
        <f t="shared" si="6"/>
        <v>='I:\SOC_Shr\Rev &amp; Exp Reports - Memo\Stanislaus\09-10\[Stanislaus_TTACB_0910.xls]TTACB'!$L$8</v>
      </c>
      <c r="H33" s="79" t="str">
        <f t="shared" si="6"/>
        <v>='I:\SOC_Shr\Rev &amp; Exp Reports - Memo\Stanislaus\09-10\[Stanislaus_TTACB_0910.xls]TTACB'!$M$8</v>
      </c>
      <c r="I33" s="79" t="str">
        <f t="shared" si="6"/>
        <v>='I:\SOC_Shr\Rev &amp; Exp Reports - Memo\Stanislaus\09-10\[Stanislaus_TTACB_0910.xls]TTACB'!$N$8</v>
      </c>
      <c r="J33" s="79" t="str">
        <f t="shared" si="6"/>
        <v>='I:\SOC_Shr\Rev &amp; Exp Reports - Memo\Stanislaus\09-10\[Stanislaus_TTACB_0910.xls]TTACB'!$O$8</v>
      </c>
    </row>
    <row r="34" spans="2:10" s="59" customFormat="1" hidden="1" x14ac:dyDescent="0.2">
      <c r="B34" s="79" t="str">
        <f t="shared" ref="B34:J34" si="7">CONCATENATE("='",$A$3,"[",$A$5,$A$23,"]",B23)</f>
        <v>='I:\SOC_Shr\Rev &amp; Exp Reports - Memo\Stanislaus\09-10\[Stanislaus_RP_0910.xls]RP'!$G$8</v>
      </c>
      <c r="C34" s="79" t="str">
        <f t="shared" si="7"/>
        <v>='I:\SOC_Shr\Rev &amp; Exp Reports - Memo\Stanislaus\09-10\[Stanislaus_RP_0910.xls]RP'!$H$8</v>
      </c>
      <c r="D34" s="79" t="str">
        <f t="shared" si="7"/>
        <v>='I:\SOC_Shr\Rev &amp; Exp Reports - Memo\Stanislaus\09-10\[Stanislaus_RP_0910.xls]RP'!$I$8</v>
      </c>
      <c r="E34" s="79" t="str">
        <f t="shared" si="7"/>
        <v>='I:\SOC_Shr\Rev &amp; Exp Reports - Memo\Stanislaus\09-10\[Stanislaus_RP_0910.xls]RP'!$J$8</v>
      </c>
      <c r="F34" s="79" t="str">
        <f t="shared" si="7"/>
        <v>='I:\SOC_Shr\Rev &amp; Exp Reports - Memo\Stanislaus\09-10\[Stanislaus_RP_0910.xls]RP'!$K$8</v>
      </c>
      <c r="G34" s="79" t="str">
        <f t="shared" si="7"/>
        <v>='I:\SOC_Shr\Rev &amp; Exp Reports - Memo\Stanislaus\09-10\[Stanislaus_RP_0910.xls]RP'!$L$8</v>
      </c>
      <c r="H34" s="79" t="str">
        <f t="shared" si="7"/>
        <v>='I:\SOC_Shr\Rev &amp; Exp Reports - Memo\Stanislaus\09-10\[Stanislaus_RP_0910.xls]RP'!$M$8</v>
      </c>
      <c r="I34" s="79" t="str">
        <f t="shared" si="7"/>
        <v>='I:\SOC_Shr\Rev &amp; Exp Reports - Memo\Stanislaus\09-10\[Stanislaus_RP_0910.xls]RP'!$N$8</v>
      </c>
      <c r="J34" s="79" t="str">
        <f t="shared" si="7"/>
        <v>='I:\SOC_Shr\Rev &amp; Exp Reports - Memo\Stanislaus\09-10\[Stanislaus_RP_0910.xls]RP'!$O$8</v>
      </c>
    </row>
    <row r="35" spans="2:10" s="59" customFormat="1" ht="25.5" hidden="1" x14ac:dyDescent="0.2">
      <c r="B35" s="61" t="s">
        <v>0</v>
      </c>
      <c r="C35" s="61" t="s">
        <v>19</v>
      </c>
      <c r="D35" s="61" t="s">
        <v>7</v>
      </c>
      <c r="E35" s="61" t="s">
        <v>1</v>
      </c>
      <c r="F35" s="61" t="s">
        <v>4</v>
      </c>
      <c r="G35" s="61" t="s">
        <v>5</v>
      </c>
      <c r="H35" s="61" t="s">
        <v>2</v>
      </c>
      <c r="I35" s="61" t="s">
        <v>6</v>
      </c>
      <c r="J35" s="61" t="s">
        <v>25</v>
      </c>
    </row>
    <row r="36" spans="2:10" s="59" customFormat="1" hidden="1" x14ac:dyDescent="0.2">
      <c r="B36" s="70"/>
      <c r="C36" s="70"/>
      <c r="D36" s="70"/>
      <c r="E36" s="70"/>
      <c r="F36" s="70"/>
      <c r="G36" s="70"/>
      <c r="H36" s="70"/>
      <c r="I36" s="70"/>
      <c r="J36" s="70"/>
    </row>
    <row r="37" spans="2:10" s="59" customFormat="1" hidden="1" x14ac:dyDescent="0.2">
      <c r="B37" s="73" t="s">
        <v>143</v>
      </c>
      <c r="C37" s="74" t="s">
        <v>144</v>
      </c>
      <c r="D37" s="74" t="s">
        <v>145</v>
      </c>
      <c r="E37" s="74" t="s">
        <v>146</v>
      </c>
      <c r="F37" s="74" t="s">
        <v>147</v>
      </c>
      <c r="G37" s="74" t="s">
        <v>148</v>
      </c>
      <c r="H37" s="74" t="s">
        <v>149</v>
      </c>
      <c r="I37" s="74" t="s">
        <v>150</v>
      </c>
      <c r="J37" s="74" t="s">
        <v>151</v>
      </c>
    </row>
    <row r="38" spans="2:10" s="59" customFormat="1" hidden="1" x14ac:dyDescent="0.2">
      <c r="B38" s="74" t="s">
        <v>152</v>
      </c>
      <c r="C38" s="74" t="s">
        <v>153</v>
      </c>
      <c r="D38" s="74" t="s">
        <v>154</v>
      </c>
      <c r="E38" s="74" t="s">
        <v>155</v>
      </c>
      <c r="F38" s="74" t="s">
        <v>156</v>
      </c>
      <c r="G38" s="74" t="s">
        <v>157</v>
      </c>
      <c r="H38" s="74" t="s">
        <v>158</v>
      </c>
      <c r="I38" s="74" t="s">
        <v>159</v>
      </c>
      <c r="J38" s="74" t="s">
        <v>160</v>
      </c>
    </row>
    <row r="39" spans="2:10" s="59" customFormat="1" hidden="1" x14ac:dyDescent="0.2">
      <c r="B39" s="74" t="s">
        <v>161</v>
      </c>
      <c r="C39" s="74" t="s">
        <v>162</v>
      </c>
      <c r="D39" s="74" t="s">
        <v>163</v>
      </c>
      <c r="E39" s="74" t="s">
        <v>164</v>
      </c>
      <c r="F39" s="74" t="s">
        <v>165</v>
      </c>
      <c r="G39" s="74" t="s">
        <v>166</v>
      </c>
      <c r="H39" s="74" t="s">
        <v>167</v>
      </c>
      <c r="I39" s="74" t="s">
        <v>168</v>
      </c>
      <c r="J39" s="74" t="s">
        <v>169</v>
      </c>
    </row>
    <row r="40" spans="2:10" s="59" customFormat="1" hidden="1" x14ac:dyDescent="0.2">
      <c r="B40" s="74" t="s">
        <v>170</v>
      </c>
      <c r="C40" s="74" t="s">
        <v>171</v>
      </c>
      <c r="D40" s="74" t="s">
        <v>172</v>
      </c>
      <c r="E40" s="74" t="s">
        <v>173</v>
      </c>
      <c r="F40" s="74" t="s">
        <v>174</v>
      </c>
      <c r="G40" s="74" t="s">
        <v>175</v>
      </c>
      <c r="H40" s="74" t="s">
        <v>176</v>
      </c>
      <c r="I40" s="74" t="s">
        <v>177</v>
      </c>
      <c r="J40" s="74" t="s">
        <v>178</v>
      </c>
    </row>
    <row r="41" spans="2:10" s="59" customFormat="1" hidden="1" x14ac:dyDescent="0.2">
      <c r="B41" s="74" t="s">
        <v>179</v>
      </c>
      <c r="C41" s="74" t="s">
        <v>180</v>
      </c>
      <c r="D41" s="74" t="s">
        <v>181</v>
      </c>
      <c r="E41" s="74" t="s">
        <v>182</v>
      </c>
      <c r="F41" s="74" t="s">
        <v>183</v>
      </c>
      <c r="G41" s="74" t="s">
        <v>184</v>
      </c>
      <c r="H41" s="74" t="s">
        <v>185</v>
      </c>
      <c r="I41" s="74" t="s">
        <v>186</v>
      </c>
      <c r="J41" s="74" t="s">
        <v>187</v>
      </c>
    </row>
    <row r="42" spans="2:10" s="59" customFormat="1" hidden="1" x14ac:dyDescent="0.2">
      <c r="B42" s="75" t="s">
        <v>188</v>
      </c>
      <c r="C42" s="75" t="s">
        <v>189</v>
      </c>
      <c r="D42" s="75" t="s">
        <v>190</v>
      </c>
      <c r="E42" s="75" t="s">
        <v>191</v>
      </c>
      <c r="F42" s="75" t="s">
        <v>192</v>
      </c>
      <c r="G42" s="75" t="s">
        <v>193</v>
      </c>
      <c r="H42" s="75" t="s">
        <v>194</v>
      </c>
      <c r="I42" s="75" t="s">
        <v>195</v>
      </c>
      <c r="J42" s="75" t="s">
        <v>196</v>
      </c>
    </row>
    <row r="43" spans="2:10" s="59" customFormat="1" hidden="1" x14ac:dyDescent="0.2">
      <c r="B43" s="76" t="s">
        <v>197</v>
      </c>
      <c r="C43" s="76" t="s">
        <v>198</v>
      </c>
      <c r="D43" s="76" t="s">
        <v>199</v>
      </c>
      <c r="E43" s="76" t="s">
        <v>200</v>
      </c>
      <c r="F43" s="76" t="s">
        <v>201</v>
      </c>
      <c r="G43" s="76" t="s">
        <v>202</v>
      </c>
      <c r="H43" s="76" t="s">
        <v>203</v>
      </c>
      <c r="I43" s="76" t="s">
        <v>204</v>
      </c>
      <c r="J43" s="76" t="s">
        <v>205</v>
      </c>
    </row>
    <row r="44" spans="2:10" s="59" customFormat="1" hidden="1" x14ac:dyDescent="0.2">
      <c r="B44" s="76" t="s">
        <v>206</v>
      </c>
      <c r="C44" s="76" t="s">
        <v>207</v>
      </c>
      <c r="D44" s="76" t="s">
        <v>208</v>
      </c>
      <c r="E44" s="76" t="s">
        <v>209</v>
      </c>
      <c r="F44" s="76" t="s">
        <v>210</v>
      </c>
      <c r="G44" s="76" t="s">
        <v>211</v>
      </c>
      <c r="H44" s="76" t="s">
        <v>212</v>
      </c>
      <c r="I44" s="76" t="s">
        <v>213</v>
      </c>
      <c r="J44" s="76" t="s">
        <v>214</v>
      </c>
    </row>
    <row r="45" spans="2:10" s="59" customFormat="1" hidden="1" x14ac:dyDescent="0.2">
      <c r="B45" s="63"/>
      <c r="C45" s="63"/>
      <c r="D45" s="63"/>
      <c r="E45" s="63"/>
      <c r="F45" s="63"/>
      <c r="G45" s="63"/>
      <c r="H45" s="63"/>
      <c r="I45" s="63"/>
      <c r="J45" s="63"/>
    </row>
    <row r="46" spans="2:10" s="59" customFormat="1" hidden="1" x14ac:dyDescent="0.2">
      <c r="B46" s="77"/>
      <c r="C46" s="77"/>
      <c r="D46" s="77"/>
      <c r="E46" s="77"/>
      <c r="F46" s="77"/>
      <c r="G46" s="77"/>
      <c r="H46" s="77"/>
      <c r="I46" s="77"/>
      <c r="J46" s="77"/>
    </row>
    <row r="47" spans="2:10" s="59" customFormat="1" hidden="1" x14ac:dyDescent="0.2">
      <c r="B47" s="78" t="str">
        <f t="shared" ref="B47:J47" si="8">B37</f>
        <v>='I:\SOC_Shr\Rev &amp; Exp Reports - Memo\Stanislaus\09-10\[Stanislaus_CSS_0910.xls]CSS Summary'!$G$65</v>
      </c>
      <c r="C47" s="78" t="str">
        <f t="shared" si="8"/>
        <v>='I:\SOC_Shr\Rev &amp; Exp Reports - Memo\Stanislaus\09-10\[Stanislaus_CSS_0910.xls]CSS Summary'!$H$65</v>
      </c>
      <c r="D47" s="78" t="str">
        <f t="shared" si="8"/>
        <v>='I:\SOC_Shr\Rev &amp; Exp Reports - Memo\Stanislaus\09-10\[Stanislaus_CSS_0910.xls]CSS Summary'!$I$65</v>
      </c>
      <c r="E47" s="78" t="str">
        <f t="shared" si="8"/>
        <v>='I:\SOC_Shr\Rev &amp; Exp Reports - Memo\Stanislaus\09-10\[Stanislaus_CSS_0910.xls]CSS Summary'!$J$65</v>
      </c>
      <c r="F47" s="78" t="str">
        <f t="shared" si="8"/>
        <v>='I:\SOC_Shr\Rev &amp; Exp Reports - Memo\Stanislaus\09-10\[Stanislaus_CSS_0910.xls]CSS Summary'!$K$65</v>
      </c>
      <c r="G47" s="78" t="str">
        <f t="shared" si="8"/>
        <v>='I:\SOC_Shr\Rev &amp; Exp Reports - Memo\Stanislaus\09-10\[Stanislaus_CSS_0910.xls]CSS Summary'!$L$65</v>
      </c>
      <c r="H47" s="78" t="str">
        <f t="shared" si="8"/>
        <v>='I:\SOC_Shr\Rev &amp; Exp Reports - Memo\Stanislaus\09-10\[Stanislaus_CSS_0910.xls]CSS Summary'!$M$65</v>
      </c>
      <c r="I47" s="78" t="str">
        <f t="shared" si="8"/>
        <v>='I:\SOC_Shr\Rev &amp; Exp Reports - Memo\Stanislaus\09-10\[Stanislaus_CSS_0910.xls]CSS Summary'!$N$65</v>
      </c>
      <c r="J47" s="78" t="str">
        <f t="shared" si="8"/>
        <v>='I:\SOC_Shr\Rev &amp; Exp Reports - Memo\Stanislaus\09-10\[Stanislaus_CSS_0910.xls]CSS Summary'!$O$65</v>
      </c>
    </row>
    <row r="48" spans="2:10" s="59" customFormat="1" hidden="1" x14ac:dyDescent="0.2">
      <c r="B48" s="74" t="str">
        <f t="shared" ref="B48:J48" si="9">B38</f>
        <v>='I:\SOC_Shr\Rev &amp; Exp Reports - Memo\Stanislaus\09-10\[Stanislaus_WET_0910.xls]WET Summary'!$G$49</v>
      </c>
      <c r="C48" s="74" t="str">
        <f t="shared" si="9"/>
        <v>='I:\SOC_Shr\Rev &amp; Exp Reports - Memo\Stanislaus\09-10\[Stanislaus_WET_0910.xls]WET Summary'!$H$49</v>
      </c>
      <c r="D48" s="74" t="str">
        <f t="shared" si="9"/>
        <v>='I:\SOC_Shr\Rev &amp; Exp Reports - Memo\Stanislaus\09-10\[Stanislaus_WET_0910.xls]WET Summary'!$I$49</v>
      </c>
      <c r="E48" s="74" t="str">
        <f t="shared" si="9"/>
        <v>='I:\SOC_Shr\Rev &amp; Exp Reports - Memo\Stanislaus\09-10\[Stanislaus_WET_0910.xls]WET Summary'!$J$49</v>
      </c>
      <c r="F48" s="74" t="str">
        <f t="shared" si="9"/>
        <v>='I:\SOC_Shr\Rev &amp; Exp Reports - Memo\Stanislaus\09-10\[Stanislaus_WET_0910.xls]WET Summary'!$K$49</v>
      </c>
      <c r="G48" s="74" t="str">
        <f t="shared" si="9"/>
        <v>='I:\SOC_Shr\Rev &amp; Exp Reports - Memo\Stanislaus\09-10\[Stanislaus_WET_0910.xls]WET Summary'!$L$49</v>
      </c>
      <c r="H48" s="74" t="str">
        <f t="shared" si="9"/>
        <v>='I:\SOC_Shr\Rev &amp; Exp Reports - Memo\Stanislaus\09-10\[Stanislaus_WET_0910.xls]WET Summary'!$M$49</v>
      </c>
      <c r="I48" s="74" t="str">
        <f t="shared" si="9"/>
        <v>='I:\SOC_Shr\Rev &amp; Exp Reports - Memo\Stanislaus\09-10\[Stanislaus_WET_0910.xls]WET Summary'!$N$49</v>
      </c>
      <c r="J48" s="74" t="str">
        <f t="shared" si="9"/>
        <v>='I:\SOC_Shr\Rev &amp; Exp Reports - Memo\Stanislaus\09-10\[Stanislaus_WET_0910.xls]WET Summary'!$O$49</v>
      </c>
    </row>
    <row r="49" spans="2:10" s="59" customFormat="1" hidden="1" x14ac:dyDescent="0.2">
      <c r="B49" s="74" t="str">
        <f t="shared" ref="B49:J49" si="10">B39</f>
        <v>='I:\SOC_Shr\Rev &amp; Exp Reports - Memo\Stanislaus\09-10\[Stanislaus_CF_0910.xls]CF Summary'!$F$21</v>
      </c>
      <c r="C49" s="74" t="str">
        <f t="shared" si="10"/>
        <v>='I:\SOC_Shr\Rev &amp; Exp Reports - Memo\Stanislaus\09-10\[Stanislaus_CF_0910.xls]CF Summary'!$G$21</v>
      </c>
      <c r="D49" s="74" t="str">
        <f t="shared" si="10"/>
        <v>='I:\SOC_Shr\Rev &amp; Exp Reports - Memo\Stanislaus\09-10\[Stanislaus_CF_0910.xls]CF Summary'!$H$21</v>
      </c>
      <c r="E49" s="74" t="str">
        <f t="shared" si="10"/>
        <v>='I:\SOC_Shr\Rev &amp; Exp Reports - Memo\Stanislaus\09-10\[Stanislaus_CF_0910.xls]CF Summary'!$I$21</v>
      </c>
      <c r="F49" s="74" t="str">
        <f t="shared" si="10"/>
        <v>='I:\SOC_Shr\Rev &amp; Exp Reports - Memo\Stanislaus\09-10\[Stanislaus_CF_0910.xls]CF Summary'!$J$21</v>
      </c>
      <c r="G49" s="74" t="str">
        <f t="shared" si="10"/>
        <v>='I:\SOC_Shr\Rev &amp; Exp Reports - Memo\Stanislaus\09-10\[Stanislaus_CF_0910.xls]CF Summary'!$K$21</v>
      </c>
      <c r="H49" s="74" t="str">
        <f t="shared" si="10"/>
        <v>='I:\SOC_Shr\Rev &amp; Exp Reports - Memo\Stanislaus\09-10\[Stanislaus_CF_0910.xls]CF Summary'!$L$21</v>
      </c>
      <c r="I49" s="74" t="str">
        <f t="shared" si="10"/>
        <v>='I:\SOC_Shr\Rev &amp; Exp Reports - Memo\Stanislaus\09-10\[Stanislaus_CF_0910.xls]CF Summary'!$M$21</v>
      </c>
      <c r="J49" s="74" t="str">
        <f t="shared" si="10"/>
        <v>='I:\SOC_Shr\Rev &amp; Exp Reports - Memo\Stanislaus\09-10\[Stanislaus_CF_0910.xls]CF Summary'!$N$21</v>
      </c>
    </row>
    <row r="50" spans="2:10" s="59" customFormat="1" hidden="1" x14ac:dyDescent="0.2">
      <c r="B50" s="74" t="str">
        <f t="shared" ref="B50:J50" si="11">B40</f>
        <v>='I:\SOC_Shr\Rev &amp; Exp Reports - Memo\Stanislaus\09-10\[Stanislaus_TN_0910.xls]TN Summary'!$F$31</v>
      </c>
      <c r="C50" s="74" t="str">
        <f t="shared" si="11"/>
        <v>='I:\SOC_Shr\Rev &amp; Exp Reports - Memo\Stanislaus\09-10\[Stanislaus_TN_0910.xls]TN Summary'!$G$31</v>
      </c>
      <c r="D50" s="74" t="str">
        <f t="shared" si="11"/>
        <v>='I:\SOC_Shr\Rev &amp; Exp Reports - Memo\Stanislaus\09-10\[Stanislaus_TN_0910.xls]TN Summary'!$H$31</v>
      </c>
      <c r="E50" s="74" t="str">
        <f t="shared" si="11"/>
        <v>='I:\SOC_Shr\Rev &amp; Exp Reports - Memo\Stanislaus\09-10\[Stanislaus_TN_0910.xls]TN Summary'!$I$31</v>
      </c>
      <c r="F50" s="74" t="str">
        <f t="shared" si="11"/>
        <v>='I:\SOC_Shr\Rev &amp; Exp Reports - Memo\Stanislaus\09-10\[Stanislaus_TN_0910.xls]TN Summary'!$J$31</v>
      </c>
      <c r="G50" s="74" t="str">
        <f t="shared" si="11"/>
        <v>='I:\SOC_Shr\Rev &amp; Exp Reports - Memo\Stanislaus\09-10\[Stanislaus_TN_0910.xls]TN Summary'!$K$31</v>
      </c>
      <c r="H50" s="74" t="str">
        <f t="shared" si="11"/>
        <v>='I:\SOC_Shr\Rev &amp; Exp Reports - Memo\Stanislaus\09-10\[Stanislaus_TN_0910.xls]TN Summary'!$L$31</v>
      </c>
      <c r="I50" s="74" t="str">
        <f t="shared" si="11"/>
        <v>='I:\SOC_Shr\Rev &amp; Exp Reports - Memo\Stanislaus\09-10\[Stanislaus_TN_0910.xls]TN Summary'!$M$31</v>
      </c>
      <c r="J50" s="74" t="str">
        <f t="shared" si="11"/>
        <v>='I:\SOC_Shr\Rev &amp; Exp Reports - Memo\Stanislaus\09-10\[Stanislaus_TN_0910.xls]TN Summary'!$N$31</v>
      </c>
    </row>
    <row r="51" spans="2:10" s="59" customFormat="1" hidden="1" x14ac:dyDescent="0.2">
      <c r="B51" s="74" t="str">
        <f t="shared" ref="B51:J51" si="12">B41</f>
        <v>='I:\SOC_Shr\Rev &amp; Exp Reports - Memo\Stanislaus\09-10\[Stanislaus_PEI_0910.xls]PEI Summary'!$G$50</v>
      </c>
      <c r="C51" s="74" t="str">
        <f t="shared" si="12"/>
        <v>='I:\SOC_Shr\Rev &amp; Exp Reports - Memo\Stanislaus\09-10\[Stanislaus_PEI_0910.xls]PEI Summary'!$H$50</v>
      </c>
      <c r="D51" s="74" t="str">
        <f t="shared" si="12"/>
        <v>='I:\SOC_Shr\Rev &amp; Exp Reports - Memo\Stanislaus\09-10\[Stanislaus_PEI_0910.xls]PEI Summary'!$I$50</v>
      </c>
      <c r="E51" s="74" t="str">
        <f t="shared" si="12"/>
        <v>='I:\SOC_Shr\Rev &amp; Exp Reports - Memo\Stanislaus\09-10\[Stanislaus_PEI_0910.xls]PEI Summary'!$J$50</v>
      </c>
      <c r="F51" s="74" t="str">
        <f t="shared" si="12"/>
        <v>='I:\SOC_Shr\Rev &amp; Exp Reports - Memo\Stanislaus\09-10\[Stanislaus_PEI_0910.xls]PEI Summary'!$K$50</v>
      </c>
      <c r="G51" s="74" t="str">
        <f t="shared" si="12"/>
        <v>='I:\SOC_Shr\Rev &amp; Exp Reports - Memo\Stanislaus\09-10\[Stanislaus_PEI_0910.xls]PEI Summary'!$L$50</v>
      </c>
      <c r="H51" s="74" t="str">
        <f t="shared" si="12"/>
        <v>='I:\SOC_Shr\Rev &amp; Exp Reports - Memo\Stanislaus\09-10\[Stanislaus_PEI_0910.xls]PEI Summary'!$M$50</v>
      </c>
      <c r="I51" s="74" t="str">
        <f t="shared" si="12"/>
        <v>='I:\SOC_Shr\Rev &amp; Exp Reports - Memo\Stanislaus\09-10\[Stanislaus_PEI_0910.xls]PEI Summary'!$N$50</v>
      </c>
      <c r="J51" s="74" t="str">
        <f t="shared" si="12"/>
        <v>='I:\SOC_Shr\Rev &amp; Exp Reports - Memo\Stanislaus\09-10\[Stanislaus_PEI_0910.xls]PEI Summary'!$O$50</v>
      </c>
    </row>
    <row r="52" spans="2:10" s="59" customFormat="1" hidden="1" x14ac:dyDescent="0.2">
      <c r="B52" s="75" t="str">
        <f t="shared" ref="B52:J52" si="13">B42</f>
        <v>='I:\SOC_Shr\Rev &amp; Exp Reports - Memo\Stanislaus\09-10\[Stanislaus_INN_0910.xls]INN Summary'!$G$42</v>
      </c>
      <c r="C52" s="75" t="str">
        <f t="shared" si="13"/>
        <v>='I:\SOC_Shr\Rev &amp; Exp Reports - Memo\Stanislaus\09-10\[Stanislaus_INN_0910.xls]INN Summary'!$H$42</v>
      </c>
      <c r="D52" s="75" t="str">
        <f t="shared" si="13"/>
        <v>='I:\SOC_Shr\Rev &amp; Exp Reports - Memo\Stanislaus\09-10\[Stanislaus_INN_0910.xls]INN Summary'!$I$42</v>
      </c>
      <c r="E52" s="75" t="str">
        <f t="shared" si="13"/>
        <v>='I:\SOC_Shr\Rev &amp; Exp Reports - Memo\Stanislaus\09-10\[Stanislaus_INN_0910.xls]INN Summary'!$J$42</v>
      </c>
      <c r="F52" s="75" t="str">
        <f t="shared" si="13"/>
        <v>='I:\SOC_Shr\Rev &amp; Exp Reports - Memo\Stanislaus\09-10\[Stanislaus_INN_0910.xls]INN Summary'!$K$42</v>
      </c>
      <c r="G52" s="75" t="str">
        <f t="shared" si="13"/>
        <v>='I:\SOC_Shr\Rev &amp; Exp Reports - Memo\Stanislaus\09-10\[Stanislaus_INN_0910.xls]INN Summary'!$L$42</v>
      </c>
      <c r="H52" s="75" t="str">
        <f t="shared" si="13"/>
        <v>='I:\SOC_Shr\Rev &amp; Exp Reports - Memo\Stanislaus\09-10\[Stanislaus_INN_0910.xls]INN Summary'!$M$42</v>
      </c>
      <c r="I52" s="75" t="str">
        <f t="shared" si="13"/>
        <v>='I:\SOC_Shr\Rev &amp; Exp Reports - Memo\Stanislaus\09-10\[Stanislaus_INN_0910.xls]INN Summary'!$N$42</v>
      </c>
      <c r="J52" s="75" t="str">
        <f t="shared" si="13"/>
        <v>='I:\SOC_Shr\Rev &amp; Exp Reports - Memo\Stanislaus\09-10\[Stanislaus_INN_0910.xls]INN Summary'!$O$42</v>
      </c>
    </row>
    <row r="53" spans="2:10" s="59" customFormat="1" hidden="1" x14ac:dyDescent="0.2">
      <c r="B53" s="64" t="str">
        <f t="shared" ref="B53:J53" si="14">B43</f>
        <v>='I:\SOC_Shr\Rev &amp; Exp Reports - Memo\Stanislaus\09-10\[Stanislaus_TTACB_0910.xls]TTACB'!$G$8</v>
      </c>
      <c r="C53" s="76" t="str">
        <f t="shared" si="14"/>
        <v>='I:\SOC_Shr\Rev &amp; Exp Reports - Memo\Stanislaus\09-10\[Stanislaus_TTACB_0910.xls]TTACB'!$H$8</v>
      </c>
      <c r="D53" s="76" t="str">
        <f t="shared" si="14"/>
        <v>='I:\SOC_Shr\Rev &amp; Exp Reports - Memo\Stanislaus\09-10\[Stanislaus_TTACB_0910.xls]TTACB'!$I$8</v>
      </c>
      <c r="E53" s="76" t="str">
        <f t="shared" si="14"/>
        <v>='I:\SOC_Shr\Rev &amp; Exp Reports - Memo\Stanislaus\09-10\[Stanislaus_TTACB_0910.xls]TTACB'!$J$8</v>
      </c>
      <c r="F53" s="76" t="str">
        <f t="shared" si="14"/>
        <v>='I:\SOC_Shr\Rev &amp; Exp Reports - Memo\Stanislaus\09-10\[Stanislaus_TTACB_0910.xls]TTACB'!$K$8</v>
      </c>
      <c r="G53" s="76" t="str">
        <f t="shared" si="14"/>
        <v>='I:\SOC_Shr\Rev &amp; Exp Reports - Memo\Stanislaus\09-10\[Stanislaus_TTACB_0910.xls]TTACB'!$L$8</v>
      </c>
      <c r="H53" s="76" t="str">
        <f t="shared" si="14"/>
        <v>='I:\SOC_Shr\Rev &amp; Exp Reports - Memo\Stanislaus\09-10\[Stanislaus_TTACB_0910.xls]TTACB'!$M$8</v>
      </c>
      <c r="I53" s="76" t="str">
        <f t="shared" si="14"/>
        <v>='I:\SOC_Shr\Rev &amp; Exp Reports - Memo\Stanislaus\09-10\[Stanislaus_TTACB_0910.xls]TTACB'!$N$8</v>
      </c>
      <c r="J53" s="76" t="str">
        <f t="shared" si="14"/>
        <v>='I:\SOC_Shr\Rev &amp; Exp Reports - Memo\Stanislaus\09-10\[Stanislaus_TTACB_0910.xls]TTACB'!$O$8</v>
      </c>
    </row>
    <row r="54" spans="2:10" s="59" customFormat="1" hidden="1" x14ac:dyDescent="0.2">
      <c r="B54" s="76" t="str">
        <f t="shared" ref="B54:J54" si="15">B44</f>
        <v>='I:\SOC_Shr\Rev &amp; Exp Reports - Memo\Stanislaus\09-10\[Stanislaus_RP_0910.xls]RP'!$G$8</v>
      </c>
      <c r="C54" s="76" t="str">
        <f t="shared" si="15"/>
        <v>='I:\SOC_Shr\Rev &amp; Exp Reports - Memo\Stanislaus\09-10\[Stanislaus_RP_0910.xls]RP'!$H$8</v>
      </c>
      <c r="D54" s="76" t="str">
        <f t="shared" si="15"/>
        <v>='I:\SOC_Shr\Rev &amp; Exp Reports - Memo\Stanislaus\09-10\[Stanislaus_RP_0910.xls]RP'!$I$8</v>
      </c>
      <c r="E54" s="76" t="str">
        <f t="shared" si="15"/>
        <v>='I:\SOC_Shr\Rev &amp; Exp Reports - Memo\Stanislaus\09-10\[Stanislaus_RP_0910.xls]RP'!$J$8</v>
      </c>
      <c r="F54" s="76" t="str">
        <f t="shared" si="15"/>
        <v>='I:\SOC_Shr\Rev &amp; Exp Reports - Memo\Stanislaus\09-10\[Stanislaus_RP_0910.xls]RP'!$K$8</v>
      </c>
      <c r="G54" s="76" t="str">
        <f t="shared" si="15"/>
        <v>='I:\SOC_Shr\Rev &amp; Exp Reports - Memo\Stanislaus\09-10\[Stanislaus_RP_0910.xls]RP'!$L$8</v>
      </c>
      <c r="H54" s="76" t="str">
        <f t="shared" si="15"/>
        <v>='I:\SOC_Shr\Rev &amp; Exp Reports - Memo\Stanislaus\09-10\[Stanislaus_RP_0910.xls]RP'!$M$8</v>
      </c>
      <c r="I54" s="76" t="str">
        <f t="shared" si="15"/>
        <v>='I:\SOC_Shr\Rev &amp; Exp Reports - Memo\Stanislaus\09-10\[Stanislaus_RP_0910.xls]RP'!$N$8</v>
      </c>
      <c r="J54" s="76" t="str">
        <f t="shared" si="15"/>
        <v>='I:\SOC_Shr\Rev &amp; Exp Reports - Memo\Stanislaus\09-10\[Stanislaus_RP_0910.xls]RP'!$O$8</v>
      </c>
    </row>
    <row r="55" spans="2:10" hidden="1" x14ac:dyDescent="0.2">
      <c r="B55" s="63"/>
      <c r="C55" s="63"/>
      <c r="D55" s="63"/>
      <c r="E55" s="63"/>
      <c r="F55" s="63"/>
      <c r="G55" s="63"/>
      <c r="H55" s="63"/>
      <c r="I55" s="63"/>
      <c r="J55" s="63"/>
    </row>
    <row r="56" spans="2:10" hidden="1" x14ac:dyDescent="0.2">
      <c r="B56" s="77"/>
      <c r="C56" s="77"/>
      <c r="D56" s="77"/>
      <c r="E56" s="77"/>
      <c r="F56" s="77"/>
      <c r="G56" s="77"/>
      <c r="H56" s="77"/>
      <c r="I56" s="77"/>
      <c r="J56" s="77"/>
    </row>
    <row r="57" spans="2:10" hidden="1" x14ac:dyDescent="0.2">
      <c r="B57" s="78">
        <f>'[1]CSS Summary'!$G$65</f>
        <v>10248381.219999999</v>
      </c>
      <c r="C57" s="78">
        <f>'[1]CSS Summary'!$H$65</f>
        <v>0</v>
      </c>
      <c r="D57" s="78">
        <f>'[1]CSS Summary'!$I$65</f>
        <v>493146</v>
      </c>
      <c r="E57" s="78">
        <f>'[1]CSS Summary'!$J$65</f>
        <v>2768831</v>
      </c>
      <c r="F57" s="78">
        <f>'[1]CSS Summary'!$K$65</f>
        <v>3640</v>
      </c>
      <c r="G57" s="78">
        <f>'[1]CSS Summary'!$L$65</f>
        <v>15207</v>
      </c>
      <c r="H57" s="78">
        <f>'[1]CSS Summary'!$M$65</f>
        <v>623048</v>
      </c>
      <c r="I57" s="78">
        <f>'[1]CSS Summary'!$N$65</f>
        <v>0</v>
      </c>
      <c r="J57" s="78">
        <f>'[1]CSS Summary'!$O$65</f>
        <v>74304</v>
      </c>
    </row>
    <row r="58" spans="2:10" hidden="1" x14ac:dyDescent="0.2">
      <c r="B58" s="78">
        <f>'[2]WET Summary'!$G$49</f>
        <v>369804</v>
      </c>
      <c r="C58" s="78">
        <f>'[2]WET Summary'!$H$49</f>
        <v>0</v>
      </c>
      <c r="D58" s="78">
        <f>'[2]WET Summary'!$I$49</f>
        <v>0</v>
      </c>
      <c r="E58" s="78">
        <f>'[2]WET Summary'!$J$49</f>
        <v>0</v>
      </c>
      <c r="F58" s="78">
        <f>'[2]WET Summary'!$K$49</f>
        <v>0</v>
      </c>
      <c r="G58" s="78">
        <f>'[2]WET Summary'!$L$49</f>
        <v>0</v>
      </c>
      <c r="H58" s="78">
        <f>'[2]WET Summary'!$M$49</f>
        <v>0</v>
      </c>
      <c r="I58" s="78">
        <f>'[2]WET Summary'!$N$49</f>
        <v>0</v>
      </c>
      <c r="J58" s="78">
        <f>'[2]WET Summary'!$O$49</f>
        <v>0</v>
      </c>
    </row>
    <row r="59" spans="2:10" hidden="1" x14ac:dyDescent="0.2">
      <c r="B59" s="78">
        <f>'[3]CF Summary'!$F$21</f>
        <v>0</v>
      </c>
      <c r="C59" s="78">
        <f>'[3]CF Summary'!$G$21</f>
        <v>0</v>
      </c>
      <c r="D59" s="78">
        <f>'[3]CF Summary'!$H$21</f>
        <v>0</v>
      </c>
      <c r="E59" s="78">
        <f>'[3]CF Summary'!$I$21</f>
        <v>0</v>
      </c>
      <c r="F59" s="78">
        <f>'[3]CF Summary'!$J$21</f>
        <v>0</v>
      </c>
      <c r="G59" s="78">
        <f>'[3]CF Summary'!$K$21</f>
        <v>0</v>
      </c>
      <c r="H59" s="78">
        <f>'[3]CF Summary'!$L$21</f>
        <v>0</v>
      </c>
      <c r="I59" s="78">
        <f>'[3]CF Summary'!$M$21</f>
        <v>0</v>
      </c>
      <c r="J59" s="78">
        <f>'[3]CF Summary'!$N$21</f>
        <v>0</v>
      </c>
    </row>
    <row r="60" spans="2:10" hidden="1" x14ac:dyDescent="0.2">
      <c r="B60" s="78">
        <f>'[4]TN Summary'!$F$31</f>
        <v>0</v>
      </c>
      <c r="C60" s="78">
        <f>'[4]TN Summary'!$G$31</f>
        <v>0</v>
      </c>
      <c r="D60" s="78">
        <f>'[4]TN Summary'!$H$31</f>
        <v>0</v>
      </c>
      <c r="E60" s="78">
        <f>'[4]TN Summary'!$I$31</f>
        <v>0</v>
      </c>
      <c r="F60" s="78">
        <f>'[4]TN Summary'!$J$31</f>
        <v>0</v>
      </c>
      <c r="G60" s="78">
        <f>'[4]TN Summary'!$K$31</f>
        <v>0</v>
      </c>
      <c r="H60" s="78">
        <f>'[4]TN Summary'!$L$31</f>
        <v>0</v>
      </c>
      <c r="I60" s="78">
        <f>'[4]TN Summary'!$M$31</f>
        <v>0</v>
      </c>
      <c r="J60" s="78">
        <f>'[4]TN Summary'!$N$31</f>
        <v>0</v>
      </c>
    </row>
    <row r="61" spans="2:10" hidden="1" x14ac:dyDescent="0.2">
      <c r="B61" s="78">
        <f>'[5]PEI Summary'!$G$50</f>
        <v>1028991</v>
      </c>
      <c r="C61" s="78">
        <f>'[5]PEI Summary'!$H$50</f>
        <v>0</v>
      </c>
      <c r="D61" s="78">
        <f>'[5]PEI Summary'!$I$50</f>
        <v>0</v>
      </c>
      <c r="E61" s="78">
        <f>'[5]PEI Summary'!$J$50</f>
        <v>0</v>
      </c>
      <c r="F61" s="78">
        <f>'[5]PEI Summary'!$K$50</f>
        <v>0</v>
      </c>
      <c r="G61" s="78">
        <f>'[5]PEI Summary'!$L$50</f>
        <v>0</v>
      </c>
      <c r="H61" s="78">
        <f>'[5]PEI Summary'!$M$50</f>
        <v>0</v>
      </c>
      <c r="I61" s="78">
        <f>'[5]PEI Summary'!$N$50</f>
        <v>0</v>
      </c>
      <c r="J61" s="78">
        <f>'[5]PEI Summary'!$O$50</f>
        <v>1341</v>
      </c>
    </row>
    <row r="62" spans="2:10" hidden="1" x14ac:dyDescent="0.2">
      <c r="B62" s="78">
        <f>'[6]INN Summary'!$G$42</f>
        <v>93860</v>
      </c>
      <c r="C62" s="78">
        <f>'[6]INN Summary'!$H$42</f>
        <v>0</v>
      </c>
      <c r="D62" s="78">
        <f>'[6]INN Summary'!$I$42</f>
        <v>0</v>
      </c>
      <c r="E62" s="78">
        <f>'[6]INN Summary'!$J$42</f>
        <v>0</v>
      </c>
      <c r="F62" s="78">
        <f>'[6]INN Summary'!$K$42</f>
        <v>0</v>
      </c>
      <c r="G62" s="78">
        <f>'[6]INN Summary'!$L$42</f>
        <v>0</v>
      </c>
      <c r="H62" s="78">
        <f>'[6]INN Summary'!$M$42</f>
        <v>0</v>
      </c>
      <c r="I62" s="78">
        <f>'[6]INN Summary'!$N$42</f>
        <v>0</v>
      </c>
      <c r="J62" s="78">
        <f>'[6]INN Summary'!$O$42</f>
        <v>1291</v>
      </c>
    </row>
    <row r="63" spans="2:10" hidden="1" x14ac:dyDescent="0.2">
      <c r="B63" s="78">
        <f>[7]TTACB!$G$8</f>
        <v>77000</v>
      </c>
      <c r="C63" s="78">
        <f>[7]TTACB!$H$8</f>
        <v>0</v>
      </c>
      <c r="D63" s="78">
        <f>[7]TTACB!$I$8</f>
        <v>0</v>
      </c>
      <c r="E63" s="78">
        <f>[7]TTACB!$J$8</f>
        <v>0</v>
      </c>
      <c r="F63" s="78">
        <f>[7]TTACB!$K$8</f>
        <v>0</v>
      </c>
      <c r="G63" s="78">
        <f>[7]TTACB!$L$8</f>
        <v>0</v>
      </c>
      <c r="H63" s="78">
        <f>[7]TTACB!$M$8</f>
        <v>0</v>
      </c>
      <c r="I63" s="78">
        <f>[7]TTACB!$N$8</f>
        <v>0</v>
      </c>
      <c r="J63" s="78">
        <f>[7]TTACB!$O$8</f>
        <v>0</v>
      </c>
    </row>
    <row r="64" spans="2:10" hidden="1" x14ac:dyDescent="0.2">
      <c r="B64" s="78">
        <f>[8]RP!$G$8</f>
        <v>0</v>
      </c>
      <c r="C64" s="78">
        <f>[8]RP!$H$8</f>
        <v>0</v>
      </c>
      <c r="D64" s="78">
        <f>[8]RP!$I$8</f>
        <v>0</v>
      </c>
      <c r="E64" s="78">
        <f>[8]RP!$J$8</f>
        <v>0</v>
      </c>
      <c r="F64" s="78">
        <f>[8]RP!$K$8</f>
        <v>0</v>
      </c>
      <c r="G64" s="78">
        <f>[8]RP!$L$8</f>
        <v>0</v>
      </c>
      <c r="H64" s="78">
        <f>[8]RP!$M$8</f>
        <v>0</v>
      </c>
      <c r="I64" s="78">
        <f>[8]RP!$N$8</f>
        <v>0</v>
      </c>
      <c r="J64" s="78">
        <f>[8]RP!$O$8</f>
        <v>0</v>
      </c>
    </row>
    <row r="65" spans="1:2" hidden="1" x14ac:dyDescent="0.2"/>
    <row r="66" spans="1:2" ht="15" hidden="1" x14ac:dyDescent="0.2">
      <c r="A66" s="97"/>
      <c r="B66" s="97"/>
    </row>
    <row r="68" spans="1:2" ht="15" x14ac:dyDescent="0.2">
      <c r="A68" s="97" t="s">
        <v>77</v>
      </c>
      <c r="B68" s="97"/>
    </row>
  </sheetData>
  <sheetProtection selectLockedCells="1"/>
  <mergeCells count="5">
    <mergeCell ref="A68:B68"/>
    <mergeCell ref="A4:F4"/>
    <mergeCell ref="A1:B1"/>
    <mergeCell ref="A66:B66"/>
    <mergeCell ref="A2:F2"/>
  </mergeCells>
  <phoneticPr fontId="3" type="noConversion"/>
  <pageMargins left="0.75" right="0.75" top="1" bottom="1" header="0.5" footer="0.5"/>
  <pageSetup scale="63" fitToWidth="2" fitToHeight="2" orientation="portrait" r:id="rId1"/>
  <headerFooter alignWithMargins="0">
    <oddHeader>&amp;REnclosure 11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RevExp_Test">
                <anchor moveWithCells="1" sizeWithCells="1">
                  <from>
                    <xdr:col>0</xdr:col>
                    <xdr:colOff>142875</xdr:colOff>
                    <xdr:row>7</xdr:row>
                    <xdr:rowOff>47625</xdr:rowOff>
                  </from>
                  <to>
                    <xdr:col>1</xdr:col>
                    <xdr:colOff>2981325</xdr:colOff>
                    <xdr:row>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18"/>
  <sheetViews>
    <sheetView zoomScaleNormal="100" workbookViewId="0">
      <selection activeCell="V10" sqref="V10"/>
    </sheetView>
  </sheetViews>
  <sheetFormatPr defaultRowHeight="12.75" x14ac:dyDescent="0.2"/>
  <cols>
    <col min="1" max="4" width="3.7109375" style="1" customWidth="1"/>
    <col min="5" max="5" width="34.42578125" style="1" customWidth="1"/>
    <col min="6" max="7" width="13.42578125" style="1" customWidth="1"/>
    <col min="8" max="9" width="13.140625" style="1" customWidth="1"/>
    <col min="10" max="10" width="14.140625" style="1" customWidth="1"/>
    <col min="11" max="14" width="13.140625" style="1" customWidth="1"/>
    <col min="15" max="15" width="13.7109375" style="1" bestFit="1" customWidth="1"/>
    <col min="16" max="17" width="6.42578125" style="53" hidden="1" customWidth="1"/>
    <col min="18" max="18" width="6.42578125" style="1" hidden="1" customWidth="1"/>
    <col min="19" max="22" width="9.140625" style="1"/>
  </cols>
  <sheetData>
    <row r="1" spans="1:22" ht="32.1" customHeight="1" x14ac:dyDescent="0.25">
      <c r="A1" s="103" t="s">
        <v>109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2" ht="20.100000000000001" customHeight="1" x14ac:dyDescent="0.2">
      <c r="A2" s="2" t="s">
        <v>17</v>
      </c>
      <c r="B2" s="2"/>
      <c r="C2" s="2"/>
      <c r="D2" s="111" t="str">
        <f>'INPUT PATH NAME'!A5</f>
        <v>Stanislaus</v>
      </c>
      <c r="E2" s="111"/>
      <c r="N2" s="3" t="s">
        <v>18</v>
      </c>
      <c r="O2" s="25" t="s">
        <v>141</v>
      </c>
    </row>
    <row r="3" spans="1:22" ht="15" customHeight="1" x14ac:dyDescent="0.2">
      <c r="A3" s="4"/>
      <c r="B3" s="4"/>
      <c r="C3" s="4"/>
      <c r="D3" s="115"/>
      <c r="E3" s="115"/>
    </row>
    <row r="5" spans="1:22" s="8" customFormat="1" ht="15" customHeight="1" x14ac:dyDescent="0.2">
      <c r="A5" s="104"/>
      <c r="B5" s="105"/>
      <c r="C5" s="105"/>
      <c r="D5" s="105"/>
      <c r="E5" s="106"/>
      <c r="F5" s="14" t="s">
        <v>8</v>
      </c>
      <c r="G5" s="19" t="s">
        <v>9</v>
      </c>
      <c r="H5" s="19" t="s">
        <v>16</v>
      </c>
      <c r="I5" s="19" t="s">
        <v>10</v>
      </c>
      <c r="J5" s="93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26</v>
      </c>
      <c r="P5" s="54"/>
      <c r="Q5" s="54"/>
      <c r="R5" s="7"/>
      <c r="S5" s="7"/>
      <c r="T5" s="7"/>
      <c r="U5" s="7"/>
      <c r="V5" s="7"/>
    </row>
    <row r="6" spans="1:22" s="8" customFormat="1" ht="15" customHeight="1" x14ac:dyDescent="0.2">
      <c r="A6" s="107"/>
      <c r="B6" s="108"/>
      <c r="C6" s="108"/>
      <c r="D6" s="108"/>
      <c r="E6" s="109"/>
      <c r="F6" s="113" t="s">
        <v>3</v>
      </c>
      <c r="G6" s="123" t="s">
        <v>20</v>
      </c>
      <c r="H6" s="124"/>
      <c r="I6" s="124"/>
      <c r="J6" s="124"/>
      <c r="K6" s="124"/>
      <c r="L6" s="124"/>
      <c r="M6" s="124"/>
      <c r="N6" s="124"/>
      <c r="O6" s="125"/>
      <c r="P6" s="54"/>
      <c r="Q6" s="54"/>
      <c r="R6" s="7"/>
      <c r="S6" s="7"/>
      <c r="T6" s="7"/>
      <c r="U6" s="7"/>
      <c r="V6" s="7"/>
    </row>
    <row r="7" spans="1:22" s="11" customFormat="1" ht="42" customHeight="1" x14ac:dyDescent="0.2">
      <c r="A7" s="110"/>
      <c r="B7" s="111"/>
      <c r="C7" s="111"/>
      <c r="D7" s="111"/>
      <c r="E7" s="112"/>
      <c r="F7" s="114"/>
      <c r="G7" s="20" t="s">
        <v>0</v>
      </c>
      <c r="H7" s="20" t="s">
        <v>19</v>
      </c>
      <c r="I7" s="20" t="s">
        <v>7</v>
      </c>
      <c r="J7" s="20" t="s">
        <v>1</v>
      </c>
      <c r="K7" s="20" t="s">
        <v>4</v>
      </c>
      <c r="L7" s="20" t="s">
        <v>5</v>
      </c>
      <c r="M7" s="20" t="s">
        <v>2</v>
      </c>
      <c r="N7" s="20" t="s">
        <v>6</v>
      </c>
      <c r="O7" s="20" t="s">
        <v>25</v>
      </c>
      <c r="P7" s="116" t="s">
        <v>43</v>
      </c>
      <c r="Q7" s="117"/>
      <c r="R7" s="117"/>
      <c r="S7" s="10"/>
      <c r="T7" s="10"/>
      <c r="U7" s="10"/>
      <c r="V7" s="10"/>
    </row>
    <row r="8" spans="1:22" s="13" customFormat="1" ht="24.95" customHeight="1" x14ac:dyDescent="0.2">
      <c r="A8" s="118" t="s">
        <v>35</v>
      </c>
      <c r="B8" s="119"/>
      <c r="C8" s="119"/>
      <c r="D8" s="119"/>
      <c r="E8" s="120"/>
      <c r="F8" s="21"/>
      <c r="G8" s="21"/>
      <c r="H8" s="21"/>
      <c r="I8" s="21"/>
      <c r="J8" s="21"/>
      <c r="K8" s="21"/>
      <c r="L8" s="21"/>
      <c r="M8" s="21"/>
      <c r="N8" s="21"/>
      <c r="O8" s="21"/>
      <c r="P8" s="55"/>
      <c r="Q8" s="55"/>
      <c r="R8" s="12"/>
      <c r="S8" s="12"/>
      <c r="T8" s="12"/>
      <c r="U8" s="12"/>
      <c r="V8" s="12"/>
    </row>
    <row r="9" spans="1:22" s="13" customFormat="1" ht="24.95" customHeight="1" x14ac:dyDescent="0.2">
      <c r="A9" s="22">
        <v>1</v>
      </c>
      <c r="B9" s="23" t="s">
        <v>21</v>
      </c>
      <c r="C9" s="23"/>
      <c r="D9" s="23"/>
      <c r="E9" s="24"/>
      <c r="F9" s="90">
        <f>SUM(G9:O9)</f>
        <v>14226557.219999999</v>
      </c>
      <c r="G9" s="91">
        <f>'INPUT PATH NAME'!B57</f>
        <v>10248381.219999999</v>
      </c>
      <c r="H9" s="91">
        <f>'INPUT PATH NAME'!C57</f>
        <v>0</v>
      </c>
      <c r="I9" s="91">
        <f>'INPUT PATH NAME'!D57</f>
        <v>493146</v>
      </c>
      <c r="J9" s="91">
        <f>'INPUT PATH NAME'!E57</f>
        <v>2768831</v>
      </c>
      <c r="K9" s="91">
        <f>'INPUT PATH NAME'!F57</f>
        <v>3640</v>
      </c>
      <c r="L9" s="91">
        <f>'INPUT PATH NAME'!G57</f>
        <v>15207</v>
      </c>
      <c r="M9" s="91">
        <f>'INPUT PATH NAME'!H57</f>
        <v>623048</v>
      </c>
      <c r="N9" s="91">
        <f>'INPUT PATH NAME'!I57</f>
        <v>0</v>
      </c>
      <c r="O9" s="91">
        <f>'INPUT PATH NAME'!J57</f>
        <v>74304</v>
      </c>
      <c r="P9" s="55">
        <f t="shared" ref="P9:P17" si="0">F9</f>
        <v>14226557.219999999</v>
      </c>
      <c r="Q9" s="55">
        <f>SUM(G9:O9)</f>
        <v>14226557.219999999</v>
      </c>
      <c r="R9" s="57" t="b">
        <f>EXACT(P9,Q9)</f>
        <v>1</v>
      </c>
      <c r="S9" s="12"/>
      <c r="T9" s="12"/>
      <c r="U9" s="12"/>
      <c r="V9" s="12"/>
    </row>
    <row r="10" spans="1:22" s="13" customFormat="1" ht="24.95" customHeight="1" x14ac:dyDescent="0.2">
      <c r="A10" s="22">
        <v>2</v>
      </c>
      <c r="B10" s="23" t="s">
        <v>22</v>
      </c>
      <c r="C10" s="23"/>
      <c r="D10" s="23"/>
      <c r="E10" s="24"/>
      <c r="F10" s="90">
        <f t="shared" ref="F10:F17" si="1">SUM(G10:O10)</f>
        <v>369804</v>
      </c>
      <c r="G10" s="91">
        <f>'INPUT PATH NAME'!B58</f>
        <v>369804</v>
      </c>
      <c r="H10" s="91">
        <f>'INPUT PATH NAME'!C58</f>
        <v>0</v>
      </c>
      <c r="I10" s="91">
        <f>'INPUT PATH NAME'!D58</f>
        <v>0</v>
      </c>
      <c r="J10" s="91">
        <f>'INPUT PATH NAME'!E58</f>
        <v>0</v>
      </c>
      <c r="K10" s="91">
        <f>'INPUT PATH NAME'!F58</f>
        <v>0</v>
      </c>
      <c r="L10" s="91">
        <f>'INPUT PATH NAME'!G58</f>
        <v>0</v>
      </c>
      <c r="M10" s="91">
        <f>'INPUT PATH NAME'!H58</f>
        <v>0</v>
      </c>
      <c r="N10" s="91">
        <f>'INPUT PATH NAME'!I58</f>
        <v>0</v>
      </c>
      <c r="O10" s="91">
        <f>'INPUT PATH NAME'!J58</f>
        <v>0</v>
      </c>
      <c r="P10" s="55">
        <f t="shared" si="0"/>
        <v>369804</v>
      </c>
      <c r="Q10" s="55">
        <f t="shared" ref="Q10:Q17" si="2">SUM(G10:O10)</f>
        <v>369804</v>
      </c>
      <c r="R10" s="57" t="b">
        <f t="shared" ref="R10:R17" si="3">EXACT(P10,Q10)</f>
        <v>1</v>
      </c>
      <c r="S10" s="12"/>
      <c r="T10" s="12"/>
      <c r="U10" s="12"/>
      <c r="V10" s="12"/>
    </row>
    <row r="11" spans="1:22" s="13" customFormat="1" ht="24.95" customHeight="1" x14ac:dyDescent="0.2">
      <c r="A11" s="22">
        <v>3</v>
      </c>
      <c r="B11" s="23" t="s">
        <v>32</v>
      </c>
      <c r="C11" s="23"/>
      <c r="D11" s="23"/>
      <c r="E11" s="24"/>
      <c r="F11" s="90">
        <f t="shared" si="1"/>
        <v>0</v>
      </c>
      <c r="G11" s="91">
        <f>'INPUT PATH NAME'!B59</f>
        <v>0</v>
      </c>
      <c r="H11" s="91">
        <f>'INPUT PATH NAME'!C59</f>
        <v>0</v>
      </c>
      <c r="I11" s="91">
        <f>'INPUT PATH NAME'!D59</f>
        <v>0</v>
      </c>
      <c r="J11" s="91">
        <f>'INPUT PATH NAME'!E59</f>
        <v>0</v>
      </c>
      <c r="K11" s="91">
        <f>'INPUT PATH NAME'!F59</f>
        <v>0</v>
      </c>
      <c r="L11" s="91">
        <f>'INPUT PATH NAME'!G59</f>
        <v>0</v>
      </c>
      <c r="M11" s="91">
        <f>'INPUT PATH NAME'!H59</f>
        <v>0</v>
      </c>
      <c r="N11" s="91">
        <f>'INPUT PATH NAME'!I59</f>
        <v>0</v>
      </c>
      <c r="O11" s="91">
        <f>'INPUT PATH NAME'!J59</f>
        <v>0</v>
      </c>
      <c r="P11" s="55">
        <f t="shared" si="0"/>
        <v>0</v>
      </c>
      <c r="Q11" s="55">
        <f t="shared" si="2"/>
        <v>0</v>
      </c>
      <c r="R11" s="57" t="b">
        <f t="shared" si="3"/>
        <v>1</v>
      </c>
      <c r="S11" s="12"/>
      <c r="T11" s="12"/>
      <c r="U11" s="12"/>
      <c r="V11" s="12"/>
    </row>
    <row r="12" spans="1:22" s="13" customFormat="1" ht="24.95" customHeight="1" x14ac:dyDescent="0.2">
      <c r="A12" s="22">
        <v>4</v>
      </c>
      <c r="B12" s="23" t="s">
        <v>33</v>
      </c>
      <c r="C12" s="23"/>
      <c r="D12" s="23"/>
      <c r="E12" s="24"/>
      <c r="F12" s="90">
        <f t="shared" si="1"/>
        <v>0</v>
      </c>
      <c r="G12" s="91">
        <f>'INPUT PATH NAME'!B60</f>
        <v>0</v>
      </c>
      <c r="H12" s="91">
        <f>'INPUT PATH NAME'!C60</f>
        <v>0</v>
      </c>
      <c r="I12" s="91">
        <f>'INPUT PATH NAME'!D60</f>
        <v>0</v>
      </c>
      <c r="J12" s="91">
        <f>'INPUT PATH NAME'!E60</f>
        <v>0</v>
      </c>
      <c r="K12" s="91">
        <f>'INPUT PATH NAME'!F60</f>
        <v>0</v>
      </c>
      <c r="L12" s="91">
        <f>'INPUT PATH NAME'!G60</f>
        <v>0</v>
      </c>
      <c r="M12" s="91">
        <f>'INPUT PATH NAME'!H60</f>
        <v>0</v>
      </c>
      <c r="N12" s="91">
        <f>'INPUT PATH NAME'!I60</f>
        <v>0</v>
      </c>
      <c r="O12" s="91">
        <f>'INPUT PATH NAME'!J60</f>
        <v>0</v>
      </c>
      <c r="P12" s="55">
        <f t="shared" si="0"/>
        <v>0</v>
      </c>
      <c r="Q12" s="55">
        <f t="shared" si="2"/>
        <v>0</v>
      </c>
      <c r="R12" s="69" t="b">
        <f t="shared" si="3"/>
        <v>1</v>
      </c>
      <c r="S12" s="12"/>
      <c r="T12" s="12"/>
      <c r="U12" s="12"/>
      <c r="V12" s="12"/>
    </row>
    <row r="13" spans="1:22" s="13" customFormat="1" ht="24.95" customHeight="1" x14ac:dyDescent="0.2">
      <c r="A13" s="22">
        <v>5</v>
      </c>
      <c r="B13" s="121" t="s">
        <v>23</v>
      </c>
      <c r="C13" s="121"/>
      <c r="D13" s="121"/>
      <c r="E13" s="122"/>
      <c r="F13" s="90">
        <f t="shared" si="1"/>
        <v>1030332</v>
      </c>
      <c r="G13" s="91">
        <f>'INPUT PATH NAME'!B61</f>
        <v>1028991</v>
      </c>
      <c r="H13" s="91">
        <f>'INPUT PATH NAME'!C61</f>
        <v>0</v>
      </c>
      <c r="I13" s="91">
        <f>'INPUT PATH NAME'!D61</f>
        <v>0</v>
      </c>
      <c r="J13" s="91">
        <f>'INPUT PATH NAME'!E61</f>
        <v>0</v>
      </c>
      <c r="K13" s="91">
        <f>'INPUT PATH NAME'!F61</f>
        <v>0</v>
      </c>
      <c r="L13" s="91">
        <f>'INPUT PATH NAME'!G61</f>
        <v>0</v>
      </c>
      <c r="M13" s="91">
        <f>'INPUT PATH NAME'!H61</f>
        <v>0</v>
      </c>
      <c r="N13" s="91">
        <f>'INPUT PATH NAME'!I61</f>
        <v>0</v>
      </c>
      <c r="O13" s="91">
        <f>'INPUT PATH NAME'!J61</f>
        <v>1341</v>
      </c>
      <c r="P13" s="55">
        <f t="shared" si="0"/>
        <v>1030332</v>
      </c>
      <c r="Q13" s="55">
        <f t="shared" si="2"/>
        <v>1030332</v>
      </c>
      <c r="R13" s="57" t="b">
        <f t="shared" si="3"/>
        <v>1</v>
      </c>
      <c r="S13" s="12"/>
      <c r="T13" s="12"/>
      <c r="U13" s="12"/>
      <c r="V13" s="12"/>
    </row>
    <row r="14" spans="1:22" s="13" customFormat="1" ht="24.95" customHeight="1" x14ac:dyDescent="0.2">
      <c r="A14" s="22">
        <v>6</v>
      </c>
      <c r="B14" s="121" t="s">
        <v>31</v>
      </c>
      <c r="C14" s="121"/>
      <c r="D14" s="121"/>
      <c r="E14" s="122"/>
      <c r="F14" s="90">
        <f t="shared" si="1"/>
        <v>95151</v>
      </c>
      <c r="G14" s="91">
        <f>'INPUT PATH NAME'!B62</f>
        <v>93860</v>
      </c>
      <c r="H14" s="91">
        <f>'INPUT PATH NAME'!C62</f>
        <v>0</v>
      </c>
      <c r="I14" s="91">
        <f>'INPUT PATH NAME'!D62</f>
        <v>0</v>
      </c>
      <c r="J14" s="91">
        <f>'INPUT PATH NAME'!E62</f>
        <v>0</v>
      </c>
      <c r="K14" s="91">
        <f>'INPUT PATH NAME'!F62</f>
        <v>0</v>
      </c>
      <c r="L14" s="91">
        <f>'INPUT PATH NAME'!G62</f>
        <v>0</v>
      </c>
      <c r="M14" s="91">
        <f>'INPUT PATH NAME'!H62</f>
        <v>0</v>
      </c>
      <c r="N14" s="91">
        <f>'INPUT PATH NAME'!I62</f>
        <v>0</v>
      </c>
      <c r="O14" s="91">
        <f>'INPUT PATH NAME'!J62</f>
        <v>1291</v>
      </c>
      <c r="P14" s="55">
        <f t="shared" si="0"/>
        <v>95151</v>
      </c>
      <c r="Q14" s="55">
        <f t="shared" si="2"/>
        <v>95151</v>
      </c>
      <c r="R14" s="57" t="b">
        <f t="shared" si="3"/>
        <v>1</v>
      </c>
      <c r="S14" s="12"/>
      <c r="T14" s="12"/>
      <c r="U14" s="12"/>
      <c r="V14" s="12"/>
    </row>
    <row r="15" spans="1:22" s="13" customFormat="1" ht="24.95" customHeight="1" x14ac:dyDescent="0.2">
      <c r="A15" s="22">
        <v>7</v>
      </c>
      <c r="B15" s="121" t="s">
        <v>80</v>
      </c>
      <c r="C15" s="121"/>
      <c r="D15" s="121"/>
      <c r="E15" s="122"/>
      <c r="F15" s="90">
        <f>SUM(G15:O15)</f>
        <v>77000</v>
      </c>
      <c r="G15" s="91">
        <f>'INPUT PATH NAME'!B63</f>
        <v>77000</v>
      </c>
      <c r="H15" s="91">
        <f>'INPUT PATH NAME'!C63</f>
        <v>0</v>
      </c>
      <c r="I15" s="91">
        <f>'INPUT PATH NAME'!D63</f>
        <v>0</v>
      </c>
      <c r="J15" s="91">
        <f>'INPUT PATH NAME'!E63</f>
        <v>0</v>
      </c>
      <c r="K15" s="91">
        <f>'INPUT PATH NAME'!F63</f>
        <v>0</v>
      </c>
      <c r="L15" s="91">
        <f>'INPUT PATH NAME'!G63</f>
        <v>0</v>
      </c>
      <c r="M15" s="91">
        <f>'INPUT PATH NAME'!H63</f>
        <v>0</v>
      </c>
      <c r="N15" s="91">
        <f>'INPUT PATH NAME'!I63</f>
        <v>0</v>
      </c>
      <c r="O15" s="91">
        <f>'INPUT PATH NAME'!J63</f>
        <v>0</v>
      </c>
      <c r="P15" s="55">
        <f t="shared" si="0"/>
        <v>77000</v>
      </c>
      <c r="Q15" s="55">
        <f t="shared" si="2"/>
        <v>77000</v>
      </c>
      <c r="R15" s="57" t="b">
        <f t="shared" si="3"/>
        <v>1</v>
      </c>
      <c r="S15" s="12"/>
      <c r="T15" s="12"/>
      <c r="U15" s="12"/>
      <c r="V15" s="12"/>
    </row>
    <row r="16" spans="1:22" s="13" customFormat="1" ht="24.95" customHeight="1" x14ac:dyDescent="0.2">
      <c r="A16" s="22">
        <v>8</v>
      </c>
      <c r="B16" s="121" t="s">
        <v>91</v>
      </c>
      <c r="C16" s="121"/>
      <c r="D16" s="121"/>
      <c r="E16" s="122"/>
      <c r="F16" s="90">
        <f>SUM(G16:O16)</f>
        <v>0</v>
      </c>
      <c r="G16" s="91">
        <f>'INPUT PATH NAME'!B64</f>
        <v>0</v>
      </c>
      <c r="H16" s="91">
        <f>'INPUT PATH NAME'!C64</f>
        <v>0</v>
      </c>
      <c r="I16" s="91">
        <f>'INPUT PATH NAME'!D64</f>
        <v>0</v>
      </c>
      <c r="J16" s="91">
        <f>'INPUT PATH NAME'!E64</f>
        <v>0</v>
      </c>
      <c r="K16" s="91">
        <f>'INPUT PATH NAME'!F64</f>
        <v>0</v>
      </c>
      <c r="L16" s="91">
        <f>'INPUT PATH NAME'!G64</f>
        <v>0</v>
      </c>
      <c r="M16" s="91">
        <f>'INPUT PATH NAME'!H64</f>
        <v>0</v>
      </c>
      <c r="N16" s="91">
        <f>'INPUT PATH NAME'!I64</f>
        <v>0</v>
      </c>
      <c r="O16" s="91">
        <f>'INPUT PATH NAME'!J64</f>
        <v>0</v>
      </c>
      <c r="P16" s="55">
        <f t="shared" si="0"/>
        <v>0</v>
      </c>
      <c r="Q16" s="55">
        <f t="shared" si="2"/>
        <v>0</v>
      </c>
      <c r="R16" s="57" t="b">
        <f t="shared" si="3"/>
        <v>1</v>
      </c>
      <c r="S16" s="12"/>
      <c r="T16" s="12"/>
      <c r="U16" s="12"/>
      <c r="V16" s="12"/>
    </row>
    <row r="17" spans="1:22" s="41" customFormat="1" ht="24.95" customHeight="1" x14ac:dyDescent="0.2">
      <c r="A17" s="42"/>
      <c r="B17" s="43" t="s">
        <v>34</v>
      </c>
      <c r="C17" s="43"/>
      <c r="D17" s="43"/>
      <c r="E17" s="44"/>
      <c r="F17" s="92">
        <f t="shared" si="1"/>
        <v>15798844.219999999</v>
      </c>
      <c r="G17" s="92">
        <f t="shared" ref="G17:O17" si="4">SUM(G9:G15)</f>
        <v>11818036.219999999</v>
      </c>
      <c r="H17" s="92">
        <f t="shared" si="4"/>
        <v>0</v>
      </c>
      <c r="I17" s="92">
        <f t="shared" si="4"/>
        <v>493146</v>
      </c>
      <c r="J17" s="92">
        <f t="shared" si="4"/>
        <v>2768831</v>
      </c>
      <c r="K17" s="92">
        <f t="shared" si="4"/>
        <v>3640</v>
      </c>
      <c r="L17" s="92">
        <f t="shared" si="4"/>
        <v>15207</v>
      </c>
      <c r="M17" s="92">
        <f t="shared" si="4"/>
        <v>623048</v>
      </c>
      <c r="N17" s="92">
        <f t="shared" si="4"/>
        <v>0</v>
      </c>
      <c r="O17" s="92">
        <f t="shared" si="4"/>
        <v>76936</v>
      </c>
      <c r="P17" s="56">
        <f t="shared" si="0"/>
        <v>15798844.219999999</v>
      </c>
      <c r="Q17" s="55">
        <f t="shared" si="2"/>
        <v>15798844.219999999</v>
      </c>
      <c r="R17" s="57" t="b">
        <f t="shared" si="3"/>
        <v>1</v>
      </c>
      <c r="S17" s="40"/>
      <c r="T17" s="40"/>
      <c r="U17" s="40"/>
      <c r="V17" s="40"/>
    </row>
    <row r="18" spans="1:22" ht="20.100000000000001" customHeight="1" x14ac:dyDescent="0.2">
      <c r="A18" s="6"/>
    </row>
  </sheetData>
  <sheetProtection password="80B1" sheet="1" objects="1" scenarios="1" selectLockedCells="1"/>
  <mergeCells count="12">
    <mergeCell ref="P7:R7"/>
    <mergeCell ref="A8:E8"/>
    <mergeCell ref="B13:E13"/>
    <mergeCell ref="G6:O6"/>
    <mergeCell ref="B16:E16"/>
    <mergeCell ref="B15:E15"/>
    <mergeCell ref="B14:E14"/>
    <mergeCell ref="A1:O1"/>
    <mergeCell ref="A5:E7"/>
    <mergeCell ref="F6:F7"/>
    <mergeCell ref="D3:E3"/>
    <mergeCell ref="D2:E2"/>
  </mergeCells>
  <phoneticPr fontId="3" type="noConversion"/>
  <printOptions horizontalCentered="1"/>
  <pageMargins left="0.49" right="0.5" top="0.75" bottom="0.75" header="0.5" footer="0.5"/>
  <pageSetup scale="53" orientation="portrait" r:id="rId1"/>
  <headerFooter alignWithMargins="0">
    <oddHeader>&amp;REnclosure 11</oddHeader>
    <oddFooter xml:space="preserve">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Z24"/>
  <sheetViews>
    <sheetView tabSelected="1" topLeftCell="I1" zoomScale="75" zoomScaleNormal="75" zoomScaleSheetLayoutView="75" workbookViewId="0">
      <selection activeCell="O10" activeCellId="2" sqref="O9:Q9 Q11:Q20 O10:P20"/>
    </sheetView>
  </sheetViews>
  <sheetFormatPr defaultRowHeight="12.75" x14ac:dyDescent="0.2"/>
  <cols>
    <col min="1" max="4" width="3.7109375" style="1" customWidth="1"/>
    <col min="5" max="5" width="49.7109375" style="1" customWidth="1"/>
    <col min="6" max="13" width="15.7109375" style="1" customWidth="1"/>
    <col min="14" max="14" width="18.5703125" style="1" customWidth="1"/>
    <col min="15" max="16" width="11.28515625" style="1" bestFit="1" customWidth="1"/>
    <col min="17" max="17" width="6" style="1" customWidth="1"/>
    <col min="18" max="18" width="10.5703125" style="1" customWidth="1"/>
    <col min="19" max="25" width="9.140625" style="1"/>
  </cols>
  <sheetData>
    <row r="1" spans="1:26" ht="32.1" customHeight="1" x14ac:dyDescent="0.25">
      <c r="A1" s="103" t="s">
        <v>108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38"/>
      <c r="M1" s="138"/>
      <c r="N1" s="138"/>
    </row>
    <row r="2" spans="1:26" ht="31.5" customHeight="1" x14ac:dyDescent="0.2">
      <c r="A2" s="2" t="s">
        <v>17</v>
      </c>
      <c r="B2" s="2"/>
      <c r="C2" s="2"/>
      <c r="D2" s="137" t="str">
        <f>'INPUT PATH NAME'!A5</f>
        <v>Stanislaus</v>
      </c>
      <c r="E2" s="137"/>
      <c r="K2" s="3" t="s">
        <v>18</v>
      </c>
      <c r="L2" s="3"/>
      <c r="M2" s="3"/>
      <c r="N2" s="68" t="str">
        <f>'County Summary'!O2</f>
        <v>Revise 2/9/11</v>
      </c>
      <c r="O2" s="50"/>
    </row>
    <row r="3" spans="1:26" ht="15" customHeight="1" x14ac:dyDescent="0.2">
      <c r="A3" s="4"/>
      <c r="B3" s="4"/>
      <c r="C3" s="4"/>
      <c r="D3" s="115"/>
      <c r="E3" s="115"/>
    </row>
    <row r="5" spans="1:26" s="8" customFormat="1" ht="15" customHeight="1" x14ac:dyDescent="0.2">
      <c r="A5" s="126" t="s">
        <v>110</v>
      </c>
      <c r="B5" s="127"/>
      <c r="C5" s="127"/>
      <c r="D5" s="127"/>
      <c r="E5" s="128"/>
      <c r="F5" s="46" t="s">
        <v>8</v>
      </c>
      <c r="G5" s="46" t="s">
        <v>9</v>
      </c>
      <c r="H5" s="46" t="s">
        <v>16</v>
      </c>
      <c r="I5" s="46" t="s">
        <v>10</v>
      </c>
      <c r="J5" s="46" t="s">
        <v>11</v>
      </c>
      <c r="K5" s="46" t="s">
        <v>12</v>
      </c>
      <c r="L5" s="46" t="s">
        <v>13</v>
      </c>
      <c r="M5" s="46" t="s">
        <v>14</v>
      </c>
      <c r="N5" s="46" t="s">
        <v>15</v>
      </c>
      <c r="O5" s="48"/>
      <c r="P5" s="15"/>
      <c r="Q5" s="16"/>
      <c r="R5" s="16"/>
      <c r="S5" s="7"/>
      <c r="T5" s="7"/>
      <c r="U5" s="7"/>
      <c r="V5" s="7"/>
      <c r="W5" s="7"/>
      <c r="X5" s="7"/>
      <c r="Y5" s="7"/>
      <c r="Z5" s="7"/>
    </row>
    <row r="6" spans="1:26" s="8" customFormat="1" ht="15" customHeight="1" x14ac:dyDescent="0.2">
      <c r="A6" s="129"/>
      <c r="B6" s="130"/>
      <c r="C6" s="130"/>
      <c r="D6" s="130"/>
      <c r="E6" s="131"/>
      <c r="F6" s="135" t="s">
        <v>21</v>
      </c>
      <c r="G6" s="135" t="s">
        <v>22</v>
      </c>
      <c r="H6" s="135" t="s">
        <v>32</v>
      </c>
      <c r="I6" s="135" t="s">
        <v>33</v>
      </c>
      <c r="J6" s="135" t="s">
        <v>23</v>
      </c>
      <c r="K6" s="135" t="s">
        <v>31</v>
      </c>
      <c r="L6" s="135" t="s">
        <v>90</v>
      </c>
      <c r="M6" s="135" t="s">
        <v>91</v>
      </c>
      <c r="N6" s="135" t="s">
        <v>24</v>
      </c>
      <c r="O6" s="51"/>
      <c r="P6" s="15"/>
      <c r="Q6" s="16"/>
      <c r="R6" s="16"/>
      <c r="S6" s="7"/>
      <c r="T6" s="7"/>
      <c r="U6" s="7"/>
      <c r="V6" s="7"/>
      <c r="W6" s="7"/>
      <c r="X6" s="7"/>
      <c r="Y6" s="7"/>
      <c r="Z6" s="7"/>
    </row>
    <row r="7" spans="1:26" s="11" customFormat="1" ht="50.25" customHeight="1" x14ac:dyDescent="0.2">
      <c r="A7" s="132"/>
      <c r="B7" s="133"/>
      <c r="C7" s="133"/>
      <c r="D7" s="133"/>
      <c r="E7" s="134"/>
      <c r="F7" s="136"/>
      <c r="G7" s="136"/>
      <c r="H7" s="136"/>
      <c r="I7" s="136"/>
      <c r="J7" s="136"/>
      <c r="K7" s="136"/>
      <c r="L7" s="136"/>
      <c r="M7" s="136"/>
      <c r="N7" s="136"/>
      <c r="O7" s="139" t="s">
        <v>43</v>
      </c>
      <c r="P7" s="140"/>
      <c r="Q7" s="140"/>
      <c r="R7" s="17"/>
      <c r="S7" s="9"/>
      <c r="T7" s="10"/>
      <c r="U7" s="10"/>
      <c r="V7" s="10"/>
      <c r="W7" s="10"/>
      <c r="X7" s="10"/>
      <c r="Y7" s="10"/>
      <c r="Z7" s="10"/>
    </row>
    <row r="8" spans="1:26" s="13" customFormat="1" ht="24.95" customHeight="1" x14ac:dyDescent="0.2">
      <c r="A8" s="26" t="s">
        <v>40</v>
      </c>
      <c r="B8" s="27"/>
      <c r="C8" s="27"/>
      <c r="D8" s="27"/>
      <c r="E8" s="28"/>
      <c r="F8" s="47"/>
      <c r="G8" s="47"/>
      <c r="H8" s="47"/>
      <c r="I8" s="47"/>
      <c r="J8" s="47"/>
      <c r="K8" s="47"/>
      <c r="L8" s="47"/>
      <c r="M8" s="47"/>
      <c r="N8" s="47"/>
      <c r="O8" s="52"/>
      <c r="P8" s="18"/>
      <c r="Q8" s="18"/>
      <c r="R8" s="18"/>
      <c r="S8" s="12"/>
      <c r="T8" s="12"/>
      <c r="U8" s="12"/>
      <c r="V8" s="12"/>
      <c r="W8" s="12"/>
      <c r="X8" s="12"/>
      <c r="Y8" s="12"/>
      <c r="Z8" s="12"/>
    </row>
    <row r="9" spans="1:26" s="13" customFormat="1" ht="24.95" customHeight="1" x14ac:dyDescent="0.2">
      <c r="A9" s="29"/>
      <c r="B9" s="30" t="s">
        <v>79</v>
      </c>
      <c r="C9" s="30"/>
      <c r="D9" s="30"/>
      <c r="E9" s="31"/>
      <c r="F9" s="81">
        <v>1374647</v>
      </c>
      <c r="G9" s="81">
        <v>1140366</v>
      </c>
      <c r="H9" s="81">
        <v>0</v>
      </c>
      <c r="I9" s="81">
        <v>0</v>
      </c>
      <c r="J9" s="81">
        <v>246685</v>
      </c>
      <c r="K9" s="81">
        <v>457200</v>
      </c>
      <c r="L9" s="81">
        <v>0</v>
      </c>
      <c r="M9" s="81">
        <v>0</v>
      </c>
      <c r="N9" s="82">
        <f>SUM(F9:M9)</f>
        <v>3218898</v>
      </c>
      <c r="O9" s="144">
        <f>N9</f>
        <v>3218898</v>
      </c>
      <c r="P9" s="145">
        <f>SUM(F9:L9)</f>
        <v>3218898</v>
      </c>
      <c r="Q9" s="145" t="b">
        <f>EXACT(P9,O9)</f>
        <v>1</v>
      </c>
      <c r="R9" s="18"/>
      <c r="S9" s="12"/>
      <c r="T9" s="12"/>
      <c r="U9" s="12"/>
      <c r="V9" s="12"/>
      <c r="W9" s="12"/>
      <c r="X9" s="12"/>
      <c r="Y9" s="12"/>
      <c r="Z9" s="12"/>
    </row>
    <row r="10" spans="1:26" s="13" customFormat="1" ht="24.95" customHeight="1" x14ac:dyDescent="0.2">
      <c r="A10" s="26" t="s">
        <v>111</v>
      </c>
      <c r="B10" s="27"/>
      <c r="C10" s="27"/>
      <c r="D10" s="27"/>
      <c r="E10" s="28"/>
      <c r="F10" s="83"/>
      <c r="G10" s="83" t="s">
        <v>36</v>
      </c>
      <c r="H10" s="84"/>
      <c r="I10" s="84"/>
      <c r="J10" s="83"/>
      <c r="K10" s="83"/>
      <c r="L10" s="83"/>
      <c r="M10" s="83"/>
      <c r="N10" s="85"/>
      <c r="O10" s="144" t="s">
        <v>36</v>
      </c>
      <c r="P10" s="145" t="s">
        <v>36</v>
      </c>
      <c r="Q10" s="58"/>
      <c r="R10" s="18"/>
      <c r="S10" s="12"/>
      <c r="T10" s="12"/>
      <c r="U10" s="12"/>
      <c r="V10" s="12"/>
      <c r="W10" s="12"/>
      <c r="X10" s="12"/>
      <c r="Y10" s="12"/>
      <c r="Z10" s="12"/>
    </row>
    <row r="11" spans="1:26" s="13" customFormat="1" ht="24.95" customHeight="1" x14ac:dyDescent="0.2">
      <c r="A11" s="32"/>
      <c r="B11" s="27" t="s">
        <v>27</v>
      </c>
      <c r="C11" s="27"/>
      <c r="D11" s="27"/>
      <c r="E11" s="28"/>
      <c r="F11" s="81">
        <v>11684900</v>
      </c>
      <c r="G11" s="81">
        <v>958500</v>
      </c>
      <c r="H11" s="81">
        <v>0</v>
      </c>
      <c r="I11" s="81">
        <v>0</v>
      </c>
      <c r="J11" s="81">
        <v>7845800</v>
      </c>
      <c r="K11" s="81">
        <v>0</v>
      </c>
      <c r="L11" s="81">
        <v>154800</v>
      </c>
      <c r="M11" s="81">
        <v>0</v>
      </c>
      <c r="N11" s="82">
        <f>SUM(F11:M11)</f>
        <v>20644000</v>
      </c>
      <c r="O11" s="144">
        <f t="shared" ref="O11:O20" si="0">N11</f>
        <v>20644000</v>
      </c>
      <c r="P11" s="146">
        <f>SUM(F11:L11)</f>
        <v>20644000</v>
      </c>
      <c r="Q11" s="145" t="b">
        <f>EXACT(P11,O11)</f>
        <v>1</v>
      </c>
      <c r="R11" s="18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24.95" customHeight="1" x14ac:dyDescent="0.2">
      <c r="A12" s="32"/>
      <c r="B12" s="27" t="s">
        <v>28</v>
      </c>
      <c r="C12" s="27"/>
      <c r="D12" s="27"/>
      <c r="E12" s="28"/>
      <c r="F12" s="81">
        <v>132064</v>
      </c>
      <c r="G12" s="81">
        <v>17159</v>
      </c>
      <c r="H12" s="81">
        <v>0</v>
      </c>
      <c r="I12" s="81">
        <v>0</v>
      </c>
      <c r="J12" s="81">
        <v>109416</v>
      </c>
      <c r="K12" s="81">
        <v>4648</v>
      </c>
      <c r="L12" s="81">
        <v>1573</v>
      </c>
      <c r="M12" s="81">
        <v>0</v>
      </c>
      <c r="N12" s="82">
        <f>SUM(F12:M12)</f>
        <v>264860</v>
      </c>
      <c r="O12" s="144">
        <f t="shared" si="0"/>
        <v>264860</v>
      </c>
      <c r="P12" s="146">
        <f>SUM(F12:L12)</f>
        <v>264860</v>
      </c>
      <c r="Q12" s="145" t="b">
        <f t="shared" ref="Q12:Q20" si="1">EXACT(P12,O12)</f>
        <v>1</v>
      </c>
      <c r="R12" s="18"/>
      <c r="S12" s="12"/>
      <c r="T12" s="12"/>
      <c r="U12" s="12"/>
      <c r="V12" s="12"/>
      <c r="W12" s="12"/>
      <c r="X12" s="12"/>
      <c r="Y12" s="12"/>
      <c r="Z12" s="12"/>
    </row>
    <row r="13" spans="1:26" s="13" customFormat="1" ht="24.95" customHeight="1" x14ac:dyDescent="0.2">
      <c r="A13" s="29"/>
      <c r="B13" s="33" t="s">
        <v>29</v>
      </c>
      <c r="C13" s="33"/>
      <c r="D13" s="30"/>
      <c r="E13" s="31"/>
      <c r="F13" s="82">
        <f t="shared" ref="F13:K13" si="2">SUM(F11:F12)</f>
        <v>11816964</v>
      </c>
      <c r="G13" s="82">
        <f t="shared" si="2"/>
        <v>975659</v>
      </c>
      <c r="H13" s="82">
        <f t="shared" si="2"/>
        <v>0</v>
      </c>
      <c r="I13" s="82">
        <f t="shared" si="2"/>
        <v>0</v>
      </c>
      <c r="J13" s="82">
        <f t="shared" si="2"/>
        <v>7955216</v>
      </c>
      <c r="K13" s="82">
        <f t="shared" si="2"/>
        <v>4648</v>
      </c>
      <c r="L13" s="82">
        <f>SUM(L11:L12)</f>
        <v>156373</v>
      </c>
      <c r="M13" s="82">
        <f>SUM(M11:M12)</f>
        <v>0</v>
      </c>
      <c r="N13" s="82">
        <f>SUM(F13:M13)</f>
        <v>20908860</v>
      </c>
      <c r="O13" s="144">
        <f t="shared" si="0"/>
        <v>20908860</v>
      </c>
      <c r="P13" s="146">
        <f t="shared" ref="P13:P20" si="3">SUM(F13:L13)</f>
        <v>20908860</v>
      </c>
      <c r="Q13" s="145" t="b">
        <f t="shared" si="1"/>
        <v>1</v>
      </c>
      <c r="R13" s="18"/>
      <c r="S13" s="12"/>
      <c r="T13" s="12"/>
      <c r="U13" s="12"/>
      <c r="V13" s="12"/>
      <c r="W13" s="12"/>
      <c r="X13" s="12"/>
      <c r="Y13" s="12"/>
      <c r="Z13" s="12"/>
    </row>
    <row r="14" spans="1:26" s="13" customFormat="1" ht="24.95" customHeight="1" x14ac:dyDescent="0.2">
      <c r="A14" s="34" t="s">
        <v>112</v>
      </c>
      <c r="B14" s="35"/>
      <c r="C14" s="35"/>
      <c r="D14" s="35"/>
      <c r="E14" s="36"/>
      <c r="F14" s="83"/>
      <c r="G14" s="83"/>
      <c r="H14" s="84"/>
      <c r="I14" s="84"/>
      <c r="J14" s="83"/>
      <c r="K14" s="83"/>
      <c r="L14" s="83"/>
      <c r="M14" s="83"/>
      <c r="N14" s="85"/>
      <c r="O14" s="144">
        <f t="shared" si="0"/>
        <v>0</v>
      </c>
      <c r="P14" s="146">
        <f t="shared" si="3"/>
        <v>0</v>
      </c>
      <c r="Q14" s="145" t="b">
        <f t="shared" si="1"/>
        <v>1</v>
      </c>
      <c r="R14" s="18"/>
      <c r="S14" s="12"/>
      <c r="T14" s="12"/>
      <c r="U14" s="12"/>
      <c r="V14" s="12"/>
      <c r="W14" s="12"/>
      <c r="X14" s="12"/>
      <c r="Y14" s="12"/>
      <c r="Z14" s="12"/>
    </row>
    <row r="15" spans="1:26" s="13" customFormat="1" ht="24.95" customHeight="1" x14ac:dyDescent="0.2">
      <c r="A15" s="34"/>
      <c r="B15" s="35" t="s">
        <v>37</v>
      </c>
      <c r="C15" s="35"/>
      <c r="D15" s="35"/>
      <c r="E15" s="36"/>
      <c r="F15" s="81"/>
      <c r="G15" s="81"/>
      <c r="H15" s="84"/>
      <c r="I15" s="84"/>
      <c r="J15" s="81"/>
      <c r="K15" s="81">
        <v>93860</v>
      </c>
      <c r="L15" s="84"/>
      <c r="M15" s="84"/>
      <c r="N15" s="86">
        <f>SUM(F15:M15)</f>
        <v>93860</v>
      </c>
      <c r="O15" s="144">
        <f t="shared" si="0"/>
        <v>93860</v>
      </c>
      <c r="P15" s="146">
        <f t="shared" si="3"/>
        <v>93860</v>
      </c>
      <c r="Q15" s="145" t="b">
        <f t="shared" si="1"/>
        <v>1</v>
      </c>
      <c r="R15" s="18"/>
      <c r="S15" s="12"/>
      <c r="T15" s="12"/>
      <c r="U15" s="12"/>
      <c r="V15" s="12"/>
      <c r="W15" s="12"/>
      <c r="X15" s="12"/>
      <c r="Y15" s="12"/>
      <c r="Z15" s="12"/>
    </row>
    <row r="16" spans="1:26" s="13" customFormat="1" ht="24.95" customHeight="1" x14ac:dyDescent="0.2">
      <c r="A16" s="34"/>
      <c r="B16" s="35" t="s">
        <v>39</v>
      </c>
      <c r="C16" s="35"/>
      <c r="D16" s="35"/>
      <c r="E16" s="36"/>
      <c r="F16" s="81">
        <v>10248381</v>
      </c>
      <c r="G16" s="81">
        <v>369804</v>
      </c>
      <c r="H16" s="81">
        <v>0</v>
      </c>
      <c r="I16" s="81">
        <v>0</v>
      </c>
      <c r="J16" s="81">
        <v>1028991</v>
      </c>
      <c r="K16" s="81">
        <v>0</v>
      </c>
      <c r="L16" s="81">
        <v>77000</v>
      </c>
      <c r="M16" s="81">
        <v>0</v>
      </c>
      <c r="N16" s="86">
        <f>SUM(F16:M16)</f>
        <v>11724176</v>
      </c>
      <c r="O16" s="144">
        <f t="shared" si="0"/>
        <v>11724176</v>
      </c>
      <c r="P16" s="146">
        <f t="shared" si="3"/>
        <v>11724176</v>
      </c>
      <c r="Q16" s="145" t="b">
        <f t="shared" si="1"/>
        <v>1</v>
      </c>
      <c r="R16" s="18"/>
      <c r="S16" s="12"/>
      <c r="T16" s="12"/>
      <c r="U16" s="12"/>
      <c r="V16" s="12"/>
      <c r="W16" s="12"/>
      <c r="X16" s="12"/>
      <c r="Y16" s="12"/>
      <c r="Z16" s="12"/>
    </row>
    <row r="17" spans="1:26" s="45" customFormat="1" ht="24.95" customHeight="1" x14ac:dyDescent="0.2">
      <c r="A17" s="34"/>
      <c r="B17" s="35" t="s">
        <v>38</v>
      </c>
      <c r="C17" s="35"/>
      <c r="D17" s="35"/>
      <c r="E17" s="36"/>
      <c r="F17" s="87">
        <f t="shared" ref="F17:M17" si="4">SUM(F15:F16)</f>
        <v>10248381</v>
      </c>
      <c r="G17" s="87">
        <f t="shared" si="4"/>
        <v>369804</v>
      </c>
      <c r="H17" s="87">
        <f t="shared" si="4"/>
        <v>0</v>
      </c>
      <c r="I17" s="88">
        <f t="shared" si="4"/>
        <v>0</v>
      </c>
      <c r="J17" s="87">
        <f t="shared" si="4"/>
        <v>1028991</v>
      </c>
      <c r="K17" s="87">
        <f t="shared" si="4"/>
        <v>93860</v>
      </c>
      <c r="L17" s="87">
        <f t="shared" si="4"/>
        <v>77000</v>
      </c>
      <c r="M17" s="87">
        <f t="shared" si="4"/>
        <v>0</v>
      </c>
      <c r="N17" s="87">
        <f>SUM(F17:M17)</f>
        <v>11818036</v>
      </c>
      <c r="O17" s="144">
        <f t="shared" si="0"/>
        <v>11818036</v>
      </c>
      <c r="P17" s="146">
        <f t="shared" si="3"/>
        <v>11818036</v>
      </c>
      <c r="Q17" s="145" t="b">
        <f t="shared" si="1"/>
        <v>1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s="45" customFormat="1" ht="24.95" customHeight="1" x14ac:dyDescent="0.2">
      <c r="A18" s="34" t="s">
        <v>113</v>
      </c>
      <c r="B18" s="35"/>
      <c r="C18" s="35"/>
      <c r="D18" s="35"/>
      <c r="E18" s="36"/>
      <c r="F18" s="81">
        <v>0</v>
      </c>
      <c r="G18" s="84"/>
      <c r="H18" s="84"/>
      <c r="I18" s="84"/>
      <c r="J18" s="96">
        <v>500000</v>
      </c>
      <c r="K18" s="84"/>
      <c r="L18" s="85"/>
      <c r="M18" s="85"/>
      <c r="N18" s="82">
        <f>SUM(F18:M18)</f>
        <v>500000</v>
      </c>
      <c r="O18" s="144">
        <f t="shared" si="0"/>
        <v>500000</v>
      </c>
      <c r="P18" s="146">
        <f t="shared" si="3"/>
        <v>500000</v>
      </c>
      <c r="Q18" s="145" t="b">
        <f t="shared" si="1"/>
        <v>1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s="45" customFormat="1" ht="24.95" customHeight="1" x14ac:dyDescent="0.2">
      <c r="A19" s="26" t="s">
        <v>30</v>
      </c>
      <c r="B19" s="27"/>
      <c r="C19" s="27"/>
      <c r="D19" s="27"/>
      <c r="E19" s="28"/>
      <c r="F19" s="81">
        <v>0</v>
      </c>
      <c r="G19" s="83"/>
      <c r="H19" s="84"/>
      <c r="I19" s="84"/>
      <c r="J19" s="83"/>
      <c r="K19" s="84"/>
      <c r="L19" s="85"/>
      <c r="M19" s="85"/>
      <c r="N19" s="82">
        <f>SUM(F19:M19)</f>
        <v>0</v>
      </c>
      <c r="O19" s="144">
        <f t="shared" si="0"/>
        <v>0</v>
      </c>
      <c r="P19" s="146">
        <f t="shared" si="3"/>
        <v>0</v>
      </c>
      <c r="Q19" s="145" t="b">
        <f t="shared" si="1"/>
        <v>1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s="45" customFormat="1" ht="24.95" customHeight="1" x14ac:dyDescent="0.2">
      <c r="A20" s="37" t="s">
        <v>41</v>
      </c>
      <c r="B20" s="38"/>
      <c r="C20" s="38"/>
      <c r="D20" s="38"/>
      <c r="E20" s="39"/>
      <c r="F20" s="89">
        <f>F9+F13-F17-F18-F19</f>
        <v>2943230</v>
      </c>
      <c r="G20" s="89">
        <f t="shared" ref="G20:L20" si="5">G9+G13-G17</f>
        <v>1746221</v>
      </c>
      <c r="H20" s="89">
        <f t="shared" si="5"/>
        <v>0</v>
      </c>
      <c r="I20" s="89">
        <f t="shared" si="5"/>
        <v>0</v>
      </c>
      <c r="J20" s="89">
        <f>J9+J13-J17-J18</f>
        <v>6672910</v>
      </c>
      <c r="K20" s="89">
        <f t="shared" si="5"/>
        <v>367988</v>
      </c>
      <c r="L20" s="89">
        <f t="shared" si="5"/>
        <v>79373</v>
      </c>
      <c r="M20" s="89">
        <f>M9+M13-M17</f>
        <v>0</v>
      </c>
      <c r="N20" s="89">
        <f>N9+N13-N17-N18-N19</f>
        <v>11809722</v>
      </c>
      <c r="O20" s="144">
        <f t="shared" si="0"/>
        <v>11809722</v>
      </c>
      <c r="P20" s="146">
        <f t="shared" si="3"/>
        <v>11809722</v>
      </c>
      <c r="Q20" s="145" t="b">
        <f t="shared" si="1"/>
        <v>1</v>
      </c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2">
      <c r="P21" s="5"/>
    </row>
    <row r="23" spans="1:26" x14ac:dyDescent="0.2">
      <c r="E23" s="141" t="s">
        <v>42</v>
      </c>
      <c r="F23" s="142">
        <f>'County Summary'!G9</f>
        <v>10248381.219999999</v>
      </c>
      <c r="G23" s="142">
        <f>'County Summary'!G10</f>
        <v>369804</v>
      </c>
      <c r="H23" s="142">
        <f>'County Summary'!G11</f>
        <v>0</v>
      </c>
      <c r="I23" s="142">
        <f>'County Summary'!G12</f>
        <v>0</v>
      </c>
      <c r="J23" s="142">
        <f>'County Summary'!G13</f>
        <v>1028991</v>
      </c>
      <c r="K23" s="142">
        <f>'County Summary'!G14</f>
        <v>93860</v>
      </c>
      <c r="L23" s="142">
        <f>'County Summary'!G15</f>
        <v>77000</v>
      </c>
      <c r="M23" s="142">
        <f>'County Summary'!I14</f>
        <v>0</v>
      </c>
    </row>
    <row r="24" spans="1:26" x14ac:dyDescent="0.2">
      <c r="E24" s="49"/>
      <c r="F24" s="143" t="s">
        <v>215</v>
      </c>
      <c r="G24" s="143" t="b">
        <f t="shared" ref="G24:M24" si="6">EXACT(G23,G17)</f>
        <v>1</v>
      </c>
      <c r="H24" s="143" t="b">
        <f t="shared" si="6"/>
        <v>1</v>
      </c>
      <c r="I24" s="143" t="b">
        <f t="shared" si="6"/>
        <v>1</v>
      </c>
      <c r="J24" s="143" t="b">
        <f t="shared" si="6"/>
        <v>1</v>
      </c>
      <c r="K24" s="143" t="b">
        <f t="shared" si="6"/>
        <v>1</v>
      </c>
      <c r="L24" s="143" t="b">
        <f t="shared" si="6"/>
        <v>1</v>
      </c>
      <c r="M24" s="143" t="b">
        <f t="shared" si="6"/>
        <v>1</v>
      </c>
    </row>
  </sheetData>
  <sheetProtection selectLockedCells="1"/>
  <mergeCells count="14">
    <mergeCell ref="A1:N1"/>
    <mergeCell ref="I6:I7"/>
    <mergeCell ref="H6:H7"/>
    <mergeCell ref="J6:J7"/>
    <mergeCell ref="L6:L7"/>
    <mergeCell ref="M6:M7"/>
    <mergeCell ref="A5:E7"/>
    <mergeCell ref="F6:F7"/>
    <mergeCell ref="D3:E3"/>
    <mergeCell ref="D2:E2"/>
    <mergeCell ref="O7:Q7"/>
    <mergeCell ref="N6:N7"/>
    <mergeCell ref="G6:G7"/>
    <mergeCell ref="K6:K7"/>
  </mergeCells>
  <phoneticPr fontId="3" type="noConversion"/>
  <printOptions horizontalCentered="1"/>
  <pageMargins left="0.5" right="0.5" top="0.75" bottom="0.75" header="0.5" footer="0.5"/>
  <pageSetup scale="46" orientation="portrait" r:id="rId1"/>
  <headerFooter alignWithMargins="0">
    <oddHeader>&amp;REnclosure 11</oddHeader>
    <oddFooter xml:space="preserve">&amp;R </oddFooter>
  </headerFooter>
  <ignoredErrors>
    <ignoredError sqref="J20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B4DD93A-70DE-4683-8792-B605EF6D9E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E1BC5B-BBC0-4FF1-B394-13CAA294ED1C}"/>
</file>

<file path=customXml/itemProps3.xml><?xml version="1.0" encoding="utf-8"?>
<ds:datastoreItem xmlns:ds="http://schemas.openxmlformats.org/officeDocument/2006/customXml" ds:itemID="{D8443A7D-D21E-473B-BD5E-383A2E91464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2BCDFBA-E778-4ADD-A8E0-0420DA2E326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864709AE-1F09-4EE5-B4D0-F7C72EA39F4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INPUT PATH NAME</vt:lpstr>
      <vt:lpstr>County Summary</vt:lpstr>
      <vt:lpstr>Unexpended</vt:lpstr>
      <vt:lpstr>'County Summary'!_Pgm1</vt:lpstr>
      <vt:lpstr>Unexpended!_Pgm1</vt:lpstr>
      <vt:lpstr>'County Summary'!Print_Area</vt:lpstr>
      <vt:lpstr>'INPUT PATH NAME'!Print_Area</vt:lpstr>
      <vt:lpstr>Unexpended!Print_Area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Stanislaus_FY09-10_RER_ADA</dc:title>
  <dc:subject>Information Notice 10-24 Summary</dc:subject>
  <dc:creator>Community Services Division</dc:creator>
  <cp:keywords>Stanislaus_FY09-10_RER_ADA</cp:keywords>
  <cp:lastModifiedBy>westj</cp:lastModifiedBy>
  <cp:lastPrinted>2011-02-10T20:29:32Z</cp:lastPrinted>
  <dcterms:created xsi:type="dcterms:W3CDTF">2007-09-20T19:02:25Z</dcterms:created>
  <dcterms:modified xsi:type="dcterms:W3CDTF">2020-11-09T23:45:51Z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DHCSDOC-1363137784-3441</vt:lpwstr>
  </property>
  <property fmtid="{D5CDD505-2E9C-101B-9397-08002B2CF9AE}" pid="5" name="_dlc_DocIdItemGuid">
    <vt:lpwstr>d35aa98e-685e-445c-a4a2-c2714013308b</vt:lpwstr>
  </property>
  <property fmtid="{D5CDD505-2E9C-101B-9397-08002B2CF9AE}" pid="6" name="_dlc_DocIdUrl">
    <vt:lpwstr>http://dhcs2016prod:88/services/MH/_layouts/15/DocIdRedir.aspx?ID=DHCSDOC-1363137784-3441, DHCSDOC-1363137784-3441</vt:lpwstr>
  </property>
  <property fmtid="{D5CDD505-2E9C-101B-9397-08002B2CF9AE}" pid="7" name="ContentTypeId">
    <vt:lpwstr>0x0101000DD778A44A894D44A57135C48A267F0A</vt:lpwstr>
  </property>
</Properties>
</file>