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westj\Desktop\~xls\"/>
    </mc:Choice>
  </mc:AlternateContent>
  <xr:revisionPtr revIDLastSave="0" documentId="13_ncr:1_{4FB38410-3CD7-4A9C-A890-4ECD929BA39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CSS" sheetId="6" r:id="rId1"/>
    <sheet name="PEI" sheetId="38" r:id="rId2"/>
    <sheet name="INN" sheetId="40" r:id="rId3"/>
    <sheet name="WET" sheetId="8" r:id="rId4"/>
    <sheet name="CFTN" sheetId="41" r:id="rId5"/>
    <sheet name="TTTACB_WET RP_PEI SWP" sheetId="43" r:id="rId6"/>
    <sheet name="Unspent" sheetId="10" r:id="rId7"/>
  </sheets>
  <definedNames>
    <definedName name="_xlnm.Print_Area" localSheetId="6">Unspent!$A$1:$P$55</definedName>
    <definedName name="_xlnm.Print_Titles" localSheetId="6">Unspent!$1:$10</definedName>
  </definedNames>
  <calcPr calcId="191029"/>
</workbook>
</file>

<file path=xl/calcChain.xml><?xml version="1.0" encoding="utf-8"?>
<calcChain xmlns="http://schemas.openxmlformats.org/spreadsheetml/2006/main">
  <c r="P13" i="10" l="1"/>
  <c r="H17" i="10"/>
  <c r="G17" i="10"/>
  <c r="H49" i="10"/>
  <c r="P49" i="10" s="1"/>
  <c r="G49" i="10"/>
  <c r="P14" i="10"/>
  <c r="H53" i="10"/>
  <c r="H52" i="10"/>
  <c r="H51" i="10"/>
  <c r="H50" i="10"/>
  <c r="G50" i="10"/>
  <c r="N51" i="10"/>
  <c r="N50" i="10"/>
  <c r="L50" i="10"/>
  <c r="P46" i="10"/>
  <c r="P45" i="10"/>
  <c r="P44" i="10"/>
  <c r="L51" i="10"/>
  <c r="I50" i="10"/>
  <c r="I51" i="10"/>
  <c r="P28" i="10"/>
  <c r="N52" i="10"/>
  <c r="N54" i="10" s="1"/>
  <c r="F13" i="8"/>
  <c r="F15" i="8"/>
  <c r="J42" i="10" s="1"/>
  <c r="D2" i="43"/>
  <c r="D2" i="41"/>
  <c r="D2" i="8"/>
  <c r="D2" i="40"/>
  <c r="D2" i="38"/>
  <c r="P25" i="10"/>
  <c r="P24" i="10"/>
  <c r="P23" i="10"/>
  <c r="P29" i="10"/>
  <c r="P26" i="10"/>
  <c r="K52" i="10"/>
  <c r="K51" i="10"/>
  <c r="J52" i="10"/>
  <c r="J51" i="10"/>
  <c r="P51" i="10" s="1"/>
  <c r="G52" i="10"/>
  <c r="P21" i="10"/>
  <c r="N42" i="10"/>
  <c r="M42" i="10"/>
  <c r="L42" i="10"/>
  <c r="P19" i="10"/>
  <c r="L52" i="10"/>
  <c r="K50" i="10"/>
  <c r="K54" i="10" s="1"/>
  <c r="K49" i="10"/>
  <c r="J49" i="10"/>
  <c r="F37" i="41"/>
  <c r="F39" i="41" s="1"/>
  <c r="F20" i="41"/>
  <c r="F22" i="41" s="1"/>
  <c r="F33" i="40"/>
  <c r="F36" i="40"/>
  <c r="I42" i="10"/>
  <c r="F33" i="38"/>
  <c r="F36" i="38" s="1"/>
  <c r="H42" i="10" s="1"/>
  <c r="F44" i="6"/>
  <c r="F45" i="6" s="1"/>
  <c r="F49" i="6" s="1"/>
  <c r="G42" i="10" s="1"/>
  <c r="F34" i="6"/>
  <c r="M53" i="10"/>
  <c r="L53" i="10"/>
  <c r="L54" i="10"/>
  <c r="K53" i="10"/>
  <c r="J53" i="10"/>
  <c r="I53" i="10"/>
  <c r="G53" i="10"/>
  <c r="G54" i="10" s="1"/>
  <c r="O30" i="10"/>
  <c r="O55" i="10" s="1"/>
  <c r="J48" i="10"/>
  <c r="P48" i="10" s="1"/>
  <c r="M50" i="10"/>
  <c r="M52" i="10"/>
  <c r="M51" i="10"/>
  <c r="I52" i="10"/>
  <c r="P33" i="10"/>
  <c r="P34" i="10"/>
  <c r="P35" i="10"/>
  <c r="P36" i="10"/>
  <c r="P37" i="10"/>
  <c r="P38" i="10"/>
  <c r="P39" i="10"/>
  <c r="P40" i="10"/>
  <c r="P32" i="10"/>
  <c r="H41" i="10"/>
  <c r="I41" i="10"/>
  <c r="J41" i="10"/>
  <c r="K41" i="10"/>
  <c r="L41" i="10"/>
  <c r="M41" i="10"/>
  <c r="N41" i="10"/>
  <c r="G41" i="10"/>
  <c r="P41" i="10" s="1"/>
  <c r="K17" i="10"/>
  <c r="J50" i="10"/>
  <c r="M30" i="10"/>
  <c r="L30" i="10"/>
  <c r="K30" i="10"/>
  <c r="J30" i="10"/>
  <c r="I30" i="10"/>
  <c r="H30" i="10"/>
  <c r="G30" i="10"/>
  <c r="P16" i="10"/>
  <c r="P12" i="10"/>
  <c r="P17" i="10" s="1"/>
  <c r="N17" i="10"/>
  <c r="M17" i="10"/>
  <c r="L17" i="10"/>
  <c r="J17" i="10"/>
  <c r="I17" i="10"/>
  <c r="P27" i="10"/>
  <c r="G51" i="10"/>
  <c r="P15" i="10"/>
  <c r="N30" i="10"/>
  <c r="N53" i="10"/>
  <c r="H54" i="10"/>
  <c r="M54" i="10" l="1"/>
  <c r="I54" i="10"/>
  <c r="P52" i="10"/>
  <c r="F40" i="41"/>
  <c r="K42" i="10" s="1"/>
  <c r="P42" i="10" s="1"/>
  <c r="P50" i="10"/>
  <c r="P53" i="10"/>
  <c r="P30" i="10"/>
  <c r="J54" i="10"/>
  <c r="P54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DHCS</author>
    <author>Ndungu, Moses</author>
  </authors>
  <commentList>
    <comment ref="G44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DHCS:
These amounts must be reflective as a negative.</t>
        </r>
      </text>
    </comment>
    <comment ref="H44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DHCS:
These amounts must be reflective as a negative.</t>
        </r>
      </text>
    </comment>
    <comment ref="G45" authorId="1" shapeId="0" xr:uid="{00000000-0006-0000-0600-000003000000}">
      <text>
        <r>
          <rPr>
            <b/>
            <sz val="9"/>
            <color indexed="81"/>
            <rFont val="Tahoma"/>
            <family val="2"/>
          </rPr>
          <t>DHCS:
These amounts must be reflective as a negative.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45" authorId="1" shapeId="0" xr:uid="{00000000-0006-0000-0600-000004000000}">
      <text>
        <r>
          <rPr>
            <b/>
            <sz val="9"/>
            <color indexed="81"/>
            <rFont val="Tahoma"/>
            <family val="2"/>
          </rPr>
          <t>DHCS:
These amounts must be reflective as a negative.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6" authorId="1" shapeId="0" xr:uid="{00000000-0006-0000-0600-000005000000}">
      <text>
        <r>
          <rPr>
            <b/>
            <sz val="9"/>
            <color indexed="81"/>
            <rFont val="Tahoma"/>
            <family val="2"/>
          </rPr>
          <t>DHCS:
These amounts must be reflective as a negative.</t>
        </r>
      </text>
    </comment>
    <comment ref="H46" authorId="1" shapeId="0" xr:uid="{00000000-0006-0000-0600-000006000000}">
      <text>
        <r>
          <rPr>
            <b/>
            <sz val="9"/>
            <color indexed="81"/>
            <rFont val="Tahoma"/>
            <family val="2"/>
          </rPr>
          <t>DHCS:
These amounts must be reflective as a negative.</t>
        </r>
      </text>
    </comment>
  </commentList>
</comments>
</file>

<file path=xl/sharedStrings.xml><?xml version="1.0" encoding="utf-8"?>
<sst xmlns="http://schemas.openxmlformats.org/spreadsheetml/2006/main" count="193" uniqueCount="134">
  <si>
    <t>(A)</t>
  </si>
  <si>
    <t>(B)</t>
  </si>
  <si>
    <t>(D)</t>
  </si>
  <si>
    <t>(E)</t>
  </si>
  <si>
    <t>(F)</t>
  </si>
  <si>
    <t>(G)</t>
  </si>
  <si>
    <t>(H)</t>
  </si>
  <si>
    <t>(C)</t>
  </si>
  <si>
    <t>County:</t>
  </si>
  <si>
    <t>Date:</t>
  </si>
  <si>
    <t>Workforce Staffing Support</t>
  </si>
  <si>
    <t>Training and Technical Assistance</t>
  </si>
  <si>
    <t>Mental Health Career Pathways Programs</t>
  </si>
  <si>
    <t>Residency and Internship Programs</t>
  </si>
  <si>
    <t>Financial Incentive Programs</t>
  </si>
  <si>
    <t>Community Services and Supports</t>
  </si>
  <si>
    <t>Workforce Education and Training</t>
  </si>
  <si>
    <t>Prevention and Early Intervention</t>
  </si>
  <si>
    <t>Capital Facilities and Technological Needs</t>
  </si>
  <si>
    <t>Total-All Components</t>
  </si>
  <si>
    <t>FSP Programs</t>
  </si>
  <si>
    <t>CSS Administration</t>
  </si>
  <si>
    <t>PEI Programs</t>
  </si>
  <si>
    <t>PEI Administration</t>
  </si>
  <si>
    <t>Total PEI Expenditures</t>
  </si>
  <si>
    <t>Total CSS Expenditures</t>
  </si>
  <si>
    <t>WET Administration</t>
  </si>
  <si>
    <t>Total WET Expenditures</t>
  </si>
  <si>
    <t>Innovation Administration</t>
  </si>
  <si>
    <t>Total Innovation Expenditures</t>
  </si>
  <si>
    <t>Total CFTN Expenditures</t>
  </si>
  <si>
    <t>Technological Needs Projects</t>
  </si>
  <si>
    <t>TTACB</t>
  </si>
  <si>
    <t>WET Regional Partnerships</t>
  </si>
  <si>
    <t>Capital Facility Administration</t>
  </si>
  <si>
    <t>Total Capital Facility Expenditures</t>
  </si>
  <si>
    <t>Innovation Programs</t>
  </si>
  <si>
    <t>Capital Facility Projects</t>
  </si>
  <si>
    <t>Technological Needs Administration</t>
  </si>
  <si>
    <t>Total Technological Needs Expenditures</t>
  </si>
  <si>
    <t>Innovation</t>
  </si>
  <si>
    <t>WET Funding Category</t>
  </si>
  <si>
    <t>CSS MHSA Housing Program Assigned Funds</t>
  </si>
  <si>
    <t>(I)</t>
  </si>
  <si>
    <t>Annual Mental Health Services Act Revenue and Expenditure Report for Fiscal Year 2011-12
Community Services and Supports (CSS) Summary</t>
  </si>
  <si>
    <t>Annual Mental Health Services Act Revenue and Expenditure Report for Fiscal Year 2011-12
Prevention and Early Intervention (PEI) Summary</t>
  </si>
  <si>
    <t>Annual Mental Health Services Act Revenue and Expenditure Report for Fiscal Year 2011-12
Innovation (INN) Summary</t>
  </si>
  <si>
    <t>Annual Mental Health Services Act Revenue and Expenditure Report for Fiscal Year 2011-12
Workforce Education and Training (WET) Summary</t>
  </si>
  <si>
    <t>Annual Mental Health Services Act Revenue and Expenditure Report for Fiscal Year 2011-12
Capital Facilities/Technological Needs (CF/TN) Summary</t>
  </si>
  <si>
    <t>Transfer of funds from the Local Prudent Reserve</t>
  </si>
  <si>
    <t>Total Funds Posted</t>
  </si>
  <si>
    <t>Interest Income Posted to Local MHS Fund</t>
  </si>
  <si>
    <t>a</t>
  </si>
  <si>
    <t>b</t>
  </si>
  <si>
    <t>c</t>
  </si>
  <si>
    <t>d</t>
  </si>
  <si>
    <t>e</t>
  </si>
  <si>
    <t>f</t>
  </si>
  <si>
    <t>g</t>
  </si>
  <si>
    <t>Other</t>
  </si>
  <si>
    <t>1991 Realignment</t>
  </si>
  <si>
    <t>h</t>
  </si>
  <si>
    <t>i</t>
  </si>
  <si>
    <t>j</t>
  </si>
  <si>
    <t>Prudent Reserve</t>
  </si>
  <si>
    <t>Prudent Reserve Balance</t>
  </si>
  <si>
    <t>CSS Evaluation</t>
  </si>
  <si>
    <t>Non-FSP Programs</t>
  </si>
  <si>
    <t>Community Services and Supports Component</t>
  </si>
  <si>
    <t>Prevention and Early Intervention Component</t>
  </si>
  <si>
    <t>PEI Evaluation</t>
  </si>
  <si>
    <t>Innovation Component</t>
  </si>
  <si>
    <t>Innovation Evaluation</t>
  </si>
  <si>
    <t>Workforce Education and Training Component</t>
  </si>
  <si>
    <t>Total (Gross) Mental Health Expenditures</t>
  </si>
  <si>
    <t>Total (Gross)  Mental Health Expenditures</t>
  </si>
  <si>
    <t>(K)</t>
  </si>
  <si>
    <t>k</t>
  </si>
  <si>
    <t>Subtotal Non-FSP Programs</t>
  </si>
  <si>
    <t>Subtotal FSP Programs</t>
  </si>
  <si>
    <t>Total FSP and Non-FSP Programs</t>
  </si>
  <si>
    <t>Total PEI Programs</t>
  </si>
  <si>
    <t>Total INN Programs</t>
  </si>
  <si>
    <t>Total WET Programs</t>
  </si>
  <si>
    <t>Total CF Projects</t>
  </si>
  <si>
    <t>Total TN Projects</t>
  </si>
  <si>
    <t>PEI Statewide Project funds have been assigned to CalMHSA?  (YES or NO)</t>
  </si>
  <si>
    <t>Local Prudent Reserve</t>
  </si>
  <si>
    <t>Balance as of June 30, 2011</t>
  </si>
  <si>
    <t>Total MHSA Fund Sources</t>
  </si>
  <si>
    <t>Total Program Expenditures</t>
  </si>
  <si>
    <t>Federal Financial Participation</t>
  </si>
  <si>
    <t>PEI Training, Technical Assistance and Capacity Building</t>
  </si>
  <si>
    <t>Total (Gross) Expenditures</t>
  </si>
  <si>
    <t>PEI Statewide Projects</t>
  </si>
  <si>
    <t>PEI Statewide Projects Funds</t>
  </si>
  <si>
    <t>Capital Facility/Technological Needs Projects</t>
  </si>
  <si>
    <t>Annual Mental Health Services Act Revenue and Expenditure Report for Fiscal Year 2011-12
Identification of Unspent Funds</t>
  </si>
  <si>
    <t>Fiscal Year 2011-12</t>
  </si>
  <si>
    <t>FY 2006-07 Funds</t>
  </si>
  <si>
    <t>FY 2007-08 Funds</t>
  </si>
  <si>
    <t>FY 2008-09 Funds</t>
  </si>
  <si>
    <t>FY 2009-10 Funds</t>
  </si>
  <si>
    <t>FY 2010-11 Funds</t>
  </si>
  <si>
    <t>FY 2011-12 Funds</t>
  </si>
  <si>
    <t>FY 2006-07 MHSA Funds</t>
  </si>
  <si>
    <t>FY 2007-08 MHSA Funds</t>
  </si>
  <si>
    <t>FY 2008-09 MHSA Funds</t>
  </si>
  <si>
    <t>FY 2009-10 MHSA Funds</t>
  </si>
  <si>
    <t>FY 2010-11 MHSA Funds</t>
  </si>
  <si>
    <t>FY 2009-10</t>
  </si>
  <si>
    <t>FY 2010-11</t>
  </si>
  <si>
    <t>FY 2011-12</t>
  </si>
  <si>
    <t>FY 2011-12 MHSA Funds</t>
  </si>
  <si>
    <t>Total Unspent Funds Available from Prior FYs in the Local MHS Fund</t>
  </si>
  <si>
    <t>Total Unspent Funds in the Local MHS Fund</t>
  </si>
  <si>
    <t>Unspent Funds Available from Prior Fiscal Years</t>
  </si>
  <si>
    <t>Children &amp; Family Services</t>
  </si>
  <si>
    <t>Transitional Age Youth System of Care</t>
  </si>
  <si>
    <t>Adult System of Care</t>
  </si>
  <si>
    <t>Older Adult System of Care</t>
  </si>
  <si>
    <t>Mendocino</t>
  </si>
  <si>
    <t>Education, De-Stigmatization &amp; Peer Support</t>
  </si>
  <si>
    <t>Early Onset, Early Intervention TAY</t>
  </si>
  <si>
    <t>Prevention:  Older Adults</t>
  </si>
  <si>
    <t>Prevention Collaboration:  Children &amp; Youth</t>
  </si>
  <si>
    <t>Yes</t>
  </si>
  <si>
    <t>Amended 8/19/2014</t>
  </si>
  <si>
    <r>
      <t>Funds Posted to Local MHS Fund during FY 2011-12</t>
    </r>
    <r>
      <rPr>
        <b/>
        <vertAlign val="superscript"/>
        <sz val="12"/>
        <rFont val="Arial"/>
        <family val="2"/>
      </rPr>
      <t>1</t>
    </r>
  </si>
  <si>
    <r>
      <t>Funds received from State MHS Fund</t>
    </r>
    <r>
      <rPr>
        <vertAlign val="superscript"/>
        <sz val="12"/>
        <rFont val="Arial"/>
        <family val="2"/>
      </rPr>
      <t>2</t>
    </r>
  </si>
  <si>
    <r>
      <t>FY 2011-12 Funds</t>
    </r>
    <r>
      <rPr>
        <vertAlign val="superscript"/>
        <sz val="12"/>
        <rFont val="Arial"/>
        <family val="2"/>
      </rPr>
      <t>3</t>
    </r>
  </si>
  <si>
    <r>
      <t>MHSA FY 2011-12 Fund Sources</t>
    </r>
    <r>
      <rPr>
        <b/>
        <vertAlign val="superscript"/>
        <sz val="12"/>
        <rFont val="Arial"/>
        <family val="2"/>
      </rPr>
      <t>4</t>
    </r>
  </si>
  <si>
    <r>
      <t>Transfers to Prudent Reserve, WET, CFTN</t>
    </r>
    <r>
      <rPr>
        <b/>
        <vertAlign val="superscript"/>
        <sz val="12"/>
        <rFont val="Arial"/>
        <family val="2"/>
      </rPr>
      <t>5</t>
    </r>
  </si>
  <si>
    <r>
      <t>Total Unspent Funds in the Local MHS Fund</t>
    </r>
    <r>
      <rPr>
        <b/>
        <vertAlign val="superscript"/>
        <sz val="12"/>
        <rFont val="Arial"/>
        <family val="2"/>
      </rPr>
      <t>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</si>
</sst>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11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Arial"/>
      <family val="2"/>
    </font>
    <font>
      <b/>
      <vertAlign val="superscript"/>
      <sz val="12"/>
      <name val="Arial"/>
      <family val="2"/>
    </font>
    <font>
      <vertAlign val="superscript"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9">
    <xf numFmtId="0" fontId="0" fillId="0" borderId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</cellStyleXfs>
  <cellXfs count="22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4" fillId="0" borderId="0" xfId="0" applyFont="1" applyBorder="1"/>
    <xf numFmtId="0" fontId="3" fillId="0" borderId="1" xfId="0" applyFont="1" applyBorder="1" applyAlignment="1" applyProtection="1">
      <alignment horizontal="left"/>
      <protection locked="0"/>
    </xf>
    <xf numFmtId="14" fontId="8" fillId="0" borderId="1" xfId="0" applyNumberFormat="1" applyFont="1" applyBorder="1" applyAlignment="1" applyProtection="1">
      <alignment horizontal="right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8" fillId="0" borderId="0" xfId="0" applyFont="1" applyBorder="1" applyProtection="1">
      <protection locked="0"/>
    </xf>
    <xf numFmtId="0" fontId="8" fillId="0" borderId="2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8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8" fillId="0" borderId="3" xfId="0" applyFont="1" applyBorder="1" applyProtection="1"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8" fillId="0" borderId="1" xfId="0" applyFont="1" applyBorder="1" applyAlignment="1" applyProtection="1">
      <protection locked="0"/>
    </xf>
    <xf numFmtId="0" fontId="8" fillId="0" borderId="4" xfId="0" applyFont="1" applyBorder="1" applyAlignment="1" applyProtection="1">
      <protection locked="0"/>
    </xf>
    <xf numFmtId="0" fontId="3" fillId="0" borderId="5" xfId="0" applyFont="1" applyBorder="1" applyProtection="1">
      <protection locked="0"/>
    </xf>
    <xf numFmtId="0" fontId="8" fillId="0" borderId="1" xfId="0" applyFont="1" applyBorder="1" applyProtection="1">
      <protection locked="0"/>
    </xf>
    <xf numFmtId="0" fontId="8" fillId="0" borderId="4" xfId="0" applyFont="1" applyBorder="1" applyProtection="1">
      <protection locked="0"/>
    </xf>
    <xf numFmtId="0" fontId="3" fillId="0" borderId="6" xfId="0" applyFont="1" applyBorder="1" applyProtection="1"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8" fillId="0" borderId="0" xfId="0" applyFont="1" applyProtection="1">
      <protection hidden="1"/>
    </xf>
    <xf numFmtId="0" fontId="8" fillId="0" borderId="7" xfId="0" applyFont="1" applyBorder="1" applyAlignment="1" applyProtection="1">
      <alignment horizontal="right"/>
      <protection hidden="1"/>
    </xf>
    <xf numFmtId="0" fontId="8" fillId="0" borderId="5" xfId="0" applyFont="1" applyBorder="1" applyAlignment="1" applyProtection="1">
      <protection hidden="1"/>
    </xf>
    <xf numFmtId="14" fontId="8" fillId="0" borderId="1" xfId="0" applyNumberFormat="1" applyFont="1" applyBorder="1" applyProtection="1">
      <protection locked="0"/>
    </xf>
    <xf numFmtId="0" fontId="3" fillId="0" borderId="0" xfId="0" applyFont="1" applyBorder="1" applyAlignment="1" applyProtection="1">
      <alignment horizontal="center"/>
      <protection hidden="1"/>
    </xf>
    <xf numFmtId="0" fontId="3" fillId="0" borderId="3" xfId="0" applyFont="1" applyBorder="1" applyProtection="1">
      <protection locked="0"/>
    </xf>
    <xf numFmtId="0" fontId="3" fillId="0" borderId="8" xfId="0" applyFont="1" applyBorder="1" applyAlignment="1" applyProtection="1">
      <protection locked="0"/>
    </xf>
    <xf numFmtId="0" fontId="8" fillId="0" borderId="6" xfId="0" applyFont="1" applyBorder="1" applyAlignment="1" applyProtection="1">
      <protection locked="0"/>
    </xf>
    <xf numFmtId="0" fontId="8" fillId="0" borderId="9" xfId="0" applyFont="1" applyBorder="1" applyAlignment="1" applyProtection="1">
      <protection locked="0"/>
    </xf>
    <xf numFmtId="0" fontId="8" fillId="0" borderId="0" xfId="0" applyFont="1" applyBorder="1" applyAlignment="1" applyProtection="1">
      <protection locked="0"/>
    </xf>
    <xf numFmtId="0" fontId="8" fillId="0" borderId="2" xfId="0" applyFont="1" applyBorder="1" applyAlignment="1" applyProtection="1">
      <protection locked="0"/>
    </xf>
    <xf numFmtId="0" fontId="8" fillId="0" borderId="3" xfId="0" applyFont="1" applyBorder="1" applyProtection="1">
      <protection hidden="1"/>
    </xf>
    <xf numFmtId="0" fontId="3" fillId="0" borderId="8" xfId="0" applyFont="1" applyBorder="1" applyProtection="1">
      <protection locked="0"/>
    </xf>
    <xf numFmtId="0" fontId="3" fillId="0" borderId="1" xfId="0" applyFont="1" applyBorder="1" applyProtection="1">
      <protection hidden="1"/>
    </xf>
    <xf numFmtId="0" fontId="3" fillId="0" borderId="0" xfId="0" applyFont="1" applyBorder="1" applyAlignment="1" applyProtection="1">
      <alignment horizontal="left"/>
      <protection hidden="1"/>
    </xf>
    <xf numFmtId="0" fontId="3" fillId="0" borderId="0" xfId="0" applyFont="1" applyBorder="1" applyAlignment="1" applyProtection="1">
      <alignment horizontal="right"/>
      <protection hidden="1"/>
    </xf>
    <xf numFmtId="164" fontId="8" fillId="2" borderId="10" xfId="0" applyNumberFormat="1" applyFont="1" applyFill="1" applyBorder="1" applyProtection="1">
      <protection hidden="1"/>
    </xf>
    <xf numFmtId="164" fontId="8" fillId="2" borderId="11" xfId="0" applyNumberFormat="1" applyFont="1" applyFill="1" applyBorder="1" applyProtection="1">
      <protection hidden="1"/>
    </xf>
    <xf numFmtId="164" fontId="8" fillId="3" borderId="11" xfId="0" applyNumberFormat="1" applyFont="1" applyFill="1" applyBorder="1" applyProtection="1">
      <protection hidden="1"/>
    </xf>
    <xf numFmtId="164" fontId="8" fillId="0" borderId="11" xfId="0" applyNumberFormat="1" applyFont="1" applyFill="1" applyBorder="1" applyProtection="1">
      <protection locked="0"/>
    </xf>
    <xf numFmtId="164" fontId="8" fillId="3" borderId="12" xfId="0" applyNumberFormat="1" applyFont="1" applyFill="1" applyBorder="1" applyProtection="1">
      <protection hidden="1"/>
    </xf>
    <xf numFmtId="164" fontId="8" fillId="4" borderId="12" xfId="0" applyNumberFormat="1" applyFont="1" applyFill="1" applyBorder="1" applyProtection="1">
      <protection hidden="1"/>
    </xf>
    <xf numFmtId="164" fontId="8" fillId="3" borderId="13" xfId="0" applyNumberFormat="1" applyFont="1" applyFill="1" applyBorder="1" applyProtection="1">
      <protection hidden="1"/>
    </xf>
    <xf numFmtId="164" fontId="8" fillId="3" borderId="14" xfId="0" applyNumberFormat="1" applyFont="1" applyFill="1" applyBorder="1" applyProtection="1">
      <protection hidden="1"/>
    </xf>
    <xf numFmtId="0" fontId="8" fillId="3" borderId="15" xfId="0" applyFont="1" applyFill="1" applyBorder="1" applyProtection="1">
      <protection hidden="1"/>
    </xf>
    <xf numFmtId="164" fontId="8" fillId="3" borderId="15" xfId="0" applyNumberFormat="1" applyFont="1" applyFill="1" applyBorder="1" applyProtection="1">
      <protection hidden="1"/>
    </xf>
    <xf numFmtId="0" fontId="3" fillId="0" borderId="16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17" xfId="0" applyFont="1" applyBorder="1" applyProtection="1">
      <protection locked="0"/>
    </xf>
    <xf numFmtId="0" fontId="8" fillId="0" borderId="18" xfId="0" applyFont="1" applyBorder="1" applyProtection="1">
      <protection locked="0"/>
    </xf>
    <xf numFmtId="164" fontId="8" fillId="0" borderId="12" xfId="0" applyNumberFormat="1" applyFont="1" applyFill="1" applyBorder="1" applyProtection="1">
      <protection locked="0"/>
    </xf>
    <xf numFmtId="0" fontId="8" fillId="0" borderId="3" xfId="0" applyFont="1" applyBorder="1" applyAlignment="1" applyProtection="1">
      <alignment wrapText="1"/>
      <protection locked="0"/>
    </xf>
    <xf numFmtId="0" fontId="8" fillId="0" borderId="0" xfId="0" applyFont="1" applyFill="1" applyProtection="1">
      <protection locked="0"/>
    </xf>
    <xf numFmtId="164" fontId="8" fillId="0" borderId="12" xfId="5" applyNumberFormat="1" applyFont="1" applyFill="1" applyBorder="1" applyProtection="1">
      <protection locked="0"/>
    </xf>
    <xf numFmtId="0" fontId="8" fillId="0" borderId="7" xfId="0" applyFont="1" applyBorder="1" applyProtection="1">
      <protection locked="0"/>
    </xf>
    <xf numFmtId="0" fontId="8" fillId="0" borderId="19" xfId="0" applyFont="1" applyFill="1" applyBorder="1" applyProtection="1">
      <protection locked="0"/>
    </xf>
    <xf numFmtId="0" fontId="8" fillId="0" borderId="19" xfId="0" applyFont="1" applyBorder="1" applyProtection="1">
      <protection locked="0"/>
    </xf>
    <xf numFmtId="0" fontId="8" fillId="0" borderId="20" xfId="0" applyFont="1" applyBorder="1" applyProtection="1">
      <protection locked="0"/>
    </xf>
    <xf numFmtId="164" fontId="8" fillId="5" borderId="12" xfId="0" applyNumberFormat="1" applyFont="1" applyFill="1" applyBorder="1" applyProtection="1">
      <protection locked="0"/>
    </xf>
    <xf numFmtId="0" fontId="3" fillId="0" borderId="3" xfId="0" applyFont="1" applyBorder="1" applyAlignment="1" applyProtection="1">
      <protection locked="0"/>
    </xf>
    <xf numFmtId="0" fontId="8" fillId="0" borderId="0" xfId="0" applyFont="1" applyFill="1" applyBorder="1" applyAlignment="1" applyProtection="1">
      <alignment horizontal="left"/>
      <protection locked="0"/>
    </xf>
    <xf numFmtId="0" fontId="8" fillId="0" borderId="0" xfId="0" applyFont="1" applyFill="1" applyBorder="1" applyProtection="1">
      <protection locked="0"/>
    </xf>
    <xf numFmtId="164" fontId="8" fillId="0" borderId="13" xfId="0" applyNumberFormat="1" applyFont="1" applyFill="1" applyBorder="1" applyProtection="1">
      <protection locked="0"/>
    </xf>
    <xf numFmtId="0" fontId="8" fillId="0" borderId="21" xfId="0" applyFont="1" applyBorder="1" applyProtection="1">
      <protection locked="0"/>
    </xf>
    <xf numFmtId="164" fontId="8" fillId="0" borderId="15" xfId="0" applyNumberFormat="1" applyFont="1" applyFill="1" applyBorder="1" applyProtection="1">
      <protection locked="0"/>
    </xf>
    <xf numFmtId="0" fontId="8" fillId="5" borderId="16" xfId="0" applyFont="1" applyFill="1" applyBorder="1" applyAlignment="1" applyProtection="1">
      <alignment horizontal="center" vertical="center"/>
      <protection locked="0"/>
    </xf>
    <xf numFmtId="164" fontId="8" fillId="0" borderId="3" xfId="1" applyNumberFormat="1" applyFont="1" applyBorder="1" applyAlignment="1" applyProtection="1">
      <alignment horizontal="right"/>
      <protection locked="0"/>
    </xf>
    <xf numFmtId="164" fontId="8" fillId="0" borderId="2" xfId="1" applyNumberFormat="1" applyFont="1" applyBorder="1" applyAlignment="1" applyProtection="1">
      <alignment horizontal="right"/>
      <protection locked="0"/>
    </xf>
    <xf numFmtId="164" fontId="8" fillId="0" borderId="8" xfId="1" applyNumberFormat="1" applyFont="1" applyBorder="1" applyAlignment="1" applyProtection="1">
      <alignment horizontal="right"/>
      <protection locked="0"/>
    </xf>
    <xf numFmtId="164" fontId="8" fillId="0" borderId="9" xfId="1" applyNumberFormat="1" applyFont="1" applyBorder="1" applyAlignment="1" applyProtection="1">
      <alignment horizontal="right"/>
      <protection locked="0"/>
    </xf>
    <xf numFmtId="164" fontId="8" fillId="0" borderId="5" xfId="1" applyNumberFormat="1" applyFont="1" applyBorder="1" applyAlignment="1" applyProtection="1">
      <alignment horizontal="right"/>
      <protection locked="0"/>
    </xf>
    <xf numFmtId="164" fontId="8" fillId="0" borderId="4" xfId="1" applyNumberFormat="1" applyFont="1" applyBorder="1" applyAlignment="1" applyProtection="1">
      <alignment horizontal="right"/>
      <protection locked="0"/>
    </xf>
    <xf numFmtId="164" fontId="8" fillId="0" borderId="3" xfId="2" applyNumberFormat="1" applyFont="1" applyBorder="1" applyAlignment="1" applyProtection="1">
      <alignment horizontal="right"/>
      <protection locked="0"/>
    </xf>
    <xf numFmtId="164" fontId="8" fillId="0" borderId="2" xfId="2" applyNumberFormat="1" applyFont="1" applyBorder="1" applyAlignment="1" applyProtection="1">
      <alignment horizontal="right"/>
      <protection locked="0"/>
    </xf>
    <xf numFmtId="164" fontId="8" fillId="0" borderId="22" xfId="1" applyNumberFormat="1" applyFont="1" applyBorder="1" applyAlignment="1" applyProtection="1">
      <alignment horizontal="right"/>
      <protection locked="0"/>
    </xf>
    <xf numFmtId="164" fontId="8" fillId="0" borderId="23" xfId="1" applyNumberFormat="1" applyFont="1" applyBorder="1" applyAlignment="1" applyProtection="1">
      <alignment horizontal="right"/>
      <protection locked="0"/>
    </xf>
    <xf numFmtId="164" fontId="8" fillId="0" borderId="3" xfId="1" applyNumberFormat="1" applyFont="1" applyBorder="1" applyAlignment="1" applyProtection="1">
      <alignment horizontal="right"/>
      <protection hidden="1"/>
    </xf>
    <xf numFmtId="164" fontId="8" fillId="0" borderId="2" xfId="1" applyNumberFormat="1" applyFont="1" applyBorder="1" applyAlignment="1" applyProtection="1">
      <alignment horizontal="right"/>
      <protection hidden="1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8" fillId="0" borderId="0" xfId="0" applyFont="1" applyBorder="1" applyProtection="1">
      <protection locked="0"/>
    </xf>
    <xf numFmtId="0" fontId="8" fillId="0" borderId="2" xfId="0" applyFont="1" applyBorder="1" applyProtection="1">
      <protection locked="0"/>
    </xf>
    <xf numFmtId="0" fontId="8" fillId="0" borderId="19" xfId="0" applyFont="1" applyBorder="1" applyAlignment="1" applyProtection="1">
      <alignment horizontal="left"/>
      <protection locked="0"/>
    </xf>
    <xf numFmtId="0" fontId="8" fillId="0" borderId="20" xfId="0" applyFont="1" applyBorder="1" applyAlignment="1" applyProtection="1">
      <alignment horizontal="left"/>
      <protection locked="0"/>
    </xf>
    <xf numFmtId="164" fontId="8" fillId="0" borderId="7" xfId="1" applyNumberFormat="1" applyFont="1" applyBorder="1" applyAlignment="1" applyProtection="1">
      <alignment horizontal="right"/>
      <protection locked="0"/>
    </xf>
    <xf numFmtId="164" fontId="8" fillId="0" borderId="20" xfId="1" applyNumberFormat="1" applyFont="1" applyBorder="1" applyAlignment="1" applyProtection="1">
      <alignment horizontal="right"/>
      <protection locked="0"/>
    </xf>
    <xf numFmtId="0" fontId="3" fillId="0" borderId="22" xfId="0" applyFont="1" applyBorder="1" applyAlignment="1" applyProtection="1">
      <alignment horizontal="left"/>
      <protection locked="0"/>
    </xf>
    <xf numFmtId="0" fontId="3" fillId="0" borderId="24" xfId="0" applyFont="1" applyBorder="1" applyAlignment="1" applyProtection="1">
      <alignment horizontal="left"/>
      <protection locked="0"/>
    </xf>
    <xf numFmtId="0" fontId="3" fillId="0" borderId="23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9" xfId="0" applyFont="1" applyBorder="1" applyAlignment="1" applyProtection="1">
      <alignment horizontal="left"/>
      <protection locked="0"/>
    </xf>
    <xf numFmtId="0" fontId="8" fillId="0" borderId="2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6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165" fontId="8" fillId="0" borderId="8" xfId="1" applyNumberFormat="1" applyFont="1" applyBorder="1" applyAlignment="1" applyProtection="1">
      <alignment horizontal="right"/>
      <protection hidden="1"/>
    </xf>
    <xf numFmtId="165" fontId="8" fillId="0" borderId="9" xfId="1" applyNumberFormat="1" applyFont="1" applyBorder="1" applyAlignment="1" applyProtection="1">
      <alignment horizontal="right"/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1" xfId="0" applyFont="1" applyBorder="1" applyAlignment="1" applyProtection="1">
      <alignment horizontal="center"/>
      <protection hidden="1"/>
    </xf>
    <xf numFmtId="0" fontId="8" fillId="0" borderId="0" xfId="0" quotePrefix="1" applyFont="1" applyBorder="1" applyAlignment="1" applyProtection="1">
      <alignment horizontal="left"/>
      <protection locked="0"/>
    </xf>
    <xf numFmtId="0" fontId="8" fillId="0" borderId="0" xfId="5" applyFont="1" applyBorder="1" applyAlignment="1" applyProtection="1">
      <alignment horizontal="left"/>
      <protection locked="0"/>
    </xf>
    <xf numFmtId="0" fontId="8" fillId="0" borderId="0" xfId="5" applyFont="1" applyBorder="1" applyProtection="1">
      <protection locked="0"/>
    </xf>
    <xf numFmtId="0" fontId="8" fillId="0" borderId="2" xfId="5" applyFont="1" applyBorder="1" applyProtection="1">
      <protection locked="0"/>
    </xf>
    <xf numFmtId="0" fontId="3" fillId="0" borderId="25" xfId="0" applyFont="1" applyBorder="1" applyProtection="1">
      <protection locked="0"/>
    </xf>
    <xf numFmtId="0" fontId="3" fillId="0" borderId="26" xfId="0" applyFont="1" applyBorder="1" applyProtection="1">
      <protection locked="0"/>
    </xf>
    <xf numFmtId="0" fontId="3" fillId="0" borderId="27" xfId="0" applyFont="1" applyBorder="1" applyProtection="1">
      <protection locked="0"/>
    </xf>
    <xf numFmtId="0" fontId="3" fillId="0" borderId="8" xfId="0" applyFont="1" applyBorder="1" applyAlignment="1" applyProtection="1">
      <alignment horizontal="right"/>
      <protection hidden="1"/>
    </xf>
    <xf numFmtId="0" fontId="3" fillId="0" borderId="9" xfId="0" applyFont="1" applyBorder="1" applyAlignment="1" applyProtection="1">
      <alignment horizontal="right"/>
      <protection hidden="1"/>
    </xf>
    <xf numFmtId="0" fontId="8" fillId="0" borderId="1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164" fontId="8" fillId="0" borderId="22" xfId="2" applyNumberFormat="1" applyFont="1" applyBorder="1" applyAlignment="1" applyProtection="1">
      <alignment horizontal="right"/>
      <protection locked="0"/>
    </xf>
    <xf numFmtId="164" fontId="8" fillId="0" borderId="23" xfId="2" applyNumberFormat="1" applyFont="1" applyBorder="1" applyAlignment="1" applyProtection="1">
      <alignment horizontal="right"/>
      <protection locked="0"/>
    </xf>
    <xf numFmtId="0" fontId="3" fillId="0" borderId="22" xfId="0" applyFont="1" applyBorder="1" applyProtection="1">
      <protection locked="0"/>
    </xf>
    <xf numFmtId="0" fontId="3" fillId="0" borderId="24" xfId="0" applyFont="1" applyBorder="1" applyProtection="1">
      <protection locked="0"/>
    </xf>
    <xf numFmtId="0" fontId="3" fillId="0" borderId="23" xfId="0" applyFont="1" applyBorder="1" applyProtection="1">
      <protection locked="0"/>
    </xf>
    <xf numFmtId="164" fontId="3" fillId="0" borderId="8" xfId="0" applyNumberFormat="1" applyFont="1" applyBorder="1" applyAlignment="1" applyProtection="1">
      <alignment horizontal="right" vertical="center"/>
      <protection hidden="1"/>
    </xf>
    <xf numFmtId="164" fontId="3" fillId="0" borderId="9" xfId="0" applyNumberFormat="1" applyFont="1" applyBorder="1" applyAlignment="1" applyProtection="1">
      <alignment horizontal="right" vertical="center"/>
      <protection hidden="1"/>
    </xf>
    <xf numFmtId="164" fontId="8" fillId="0" borderId="3" xfId="0" applyNumberFormat="1" applyFont="1" applyBorder="1" applyAlignment="1" applyProtection="1">
      <alignment horizontal="right"/>
      <protection locked="0"/>
    </xf>
    <xf numFmtId="164" fontId="8" fillId="0" borderId="2" xfId="0" applyNumberFormat="1" applyFont="1" applyBorder="1" applyAlignment="1" applyProtection="1">
      <alignment horizontal="right"/>
      <protection locked="0"/>
    </xf>
    <xf numFmtId="0" fontId="3" fillId="0" borderId="3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3" fillId="0" borderId="2" xfId="0" applyFont="1" applyBorder="1" applyProtection="1">
      <protection locked="0"/>
    </xf>
    <xf numFmtId="164" fontId="8" fillId="0" borderId="5" xfId="0" applyNumberFormat="1" applyFont="1" applyBorder="1" applyAlignment="1" applyProtection="1">
      <alignment horizontal="right"/>
      <protection locked="0"/>
    </xf>
    <xf numFmtId="164" fontId="8" fillId="0" borderId="4" xfId="0" applyNumberFormat="1" applyFont="1" applyBorder="1" applyAlignment="1" applyProtection="1">
      <alignment horizontal="right"/>
      <protection locked="0"/>
    </xf>
    <xf numFmtId="164" fontId="8" fillId="0" borderId="22" xfId="0" applyNumberFormat="1" applyFont="1" applyBorder="1" applyAlignment="1" applyProtection="1">
      <alignment horizontal="right"/>
      <protection locked="0"/>
    </xf>
    <xf numFmtId="164" fontId="8" fillId="0" borderId="23" xfId="0" applyNumberFormat="1" applyFont="1" applyBorder="1" applyAlignment="1" applyProtection="1">
      <alignment horizontal="right"/>
      <protection locked="0"/>
    </xf>
    <xf numFmtId="164" fontId="8" fillId="0" borderId="22" xfId="0" applyNumberFormat="1" applyFont="1" applyBorder="1" applyProtection="1">
      <protection locked="0"/>
    </xf>
    <xf numFmtId="164" fontId="8" fillId="0" borderId="23" xfId="0" applyNumberFormat="1" applyFont="1" applyBorder="1" applyProtection="1">
      <protection locked="0"/>
    </xf>
    <xf numFmtId="164" fontId="8" fillId="0" borderId="3" xfId="0" applyNumberFormat="1" applyFont="1" applyBorder="1" applyAlignment="1" applyProtection="1">
      <protection locked="0"/>
    </xf>
    <xf numFmtId="164" fontId="8" fillId="0" borderId="2" xfId="0" applyNumberFormat="1" applyFont="1" applyBorder="1" applyAlignment="1" applyProtection="1">
      <protection locked="0"/>
    </xf>
    <xf numFmtId="164" fontId="8" fillId="0" borderId="8" xfId="0" applyNumberFormat="1" applyFont="1" applyBorder="1" applyAlignment="1" applyProtection="1">
      <protection hidden="1"/>
    </xf>
    <xf numFmtId="164" fontId="8" fillId="0" borderId="9" xfId="0" applyNumberFormat="1" applyFont="1" applyBorder="1" applyAlignment="1" applyProtection="1">
      <protection hidden="1"/>
    </xf>
    <xf numFmtId="164" fontId="8" fillId="0" borderId="5" xfId="0" applyNumberFormat="1" applyFont="1" applyBorder="1" applyProtection="1">
      <protection locked="0"/>
    </xf>
    <xf numFmtId="164" fontId="8" fillId="0" borderId="4" xfId="0" applyNumberFormat="1" applyFont="1" applyBorder="1" applyProtection="1">
      <protection locked="0"/>
    </xf>
    <xf numFmtId="164" fontId="3" fillId="0" borderId="8" xfId="0" applyNumberFormat="1" applyFont="1" applyBorder="1" applyProtection="1">
      <protection hidden="1"/>
    </xf>
    <xf numFmtId="164" fontId="3" fillId="0" borderId="9" xfId="0" applyNumberFormat="1" applyFont="1" applyBorder="1" applyProtection="1">
      <protection hidden="1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164" fontId="8" fillId="0" borderId="3" xfId="5" applyNumberFormat="1" applyFont="1" applyBorder="1" applyProtection="1">
      <protection locked="0"/>
    </xf>
    <xf numFmtId="164" fontId="8" fillId="0" borderId="2" xfId="5" applyNumberFormat="1" applyFont="1" applyBorder="1" applyProtection="1">
      <protection locked="0"/>
    </xf>
    <xf numFmtId="164" fontId="8" fillId="0" borderId="3" xfId="0" applyNumberFormat="1" applyFont="1" applyBorder="1" applyProtection="1">
      <protection locked="0"/>
    </xf>
    <xf numFmtId="164" fontId="8" fillId="0" borderId="2" xfId="0" applyNumberFormat="1" applyFont="1" applyBorder="1" applyProtection="1">
      <protection locked="0"/>
    </xf>
    <xf numFmtId="164" fontId="8" fillId="0" borderId="1" xfId="0" applyNumberFormat="1" applyFont="1" applyBorder="1" applyProtection="1">
      <protection locked="0"/>
    </xf>
    <xf numFmtId="164" fontId="8" fillId="0" borderId="3" xfId="5" applyNumberFormat="1" applyFont="1" applyBorder="1" applyAlignment="1" applyProtection="1">
      <alignment horizontal="right"/>
      <protection locked="0"/>
    </xf>
    <xf numFmtId="164" fontId="8" fillId="0" borderId="2" xfId="5" applyNumberFormat="1" applyFont="1" applyBorder="1" applyAlignment="1" applyProtection="1">
      <alignment horizontal="right"/>
      <protection locked="0"/>
    </xf>
    <xf numFmtId="0" fontId="8" fillId="6" borderId="28" xfId="0" applyFont="1" applyFill="1" applyBorder="1" applyProtection="1">
      <protection hidden="1"/>
    </xf>
    <xf numFmtId="0" fontId="8" fillId="6" borderId="29" xfId="0" applyFont="1" applyFill="1" applyBorder="1" applyProtection="1">
      <protection hidden="1"/>
    </xf>
    <xf numFmtId="0" fontId="8" fillId="6" borderId="30" xfId="0" applyFont="1" applyFill="1" applyBorder="1" applyProtection="1">
      <protection hidden="1"/>
    </xf>
    <xf numFmtId="0" fontId="3" fillId="0" borderId="28" xfId="0" applyFont="1" applyBorder="1" applyAlignment="1" applyProtection="1">
      <alignment horizontal="left" wrapText="1"/>
      <protection locked="0"/>
    </xf>
    <xf numFmtId="0" fontId="3" fillId="0" borderId="29" xfId="0" applyFont="1" applyBorder="1" applyAlignment="1" applyProtection="1">
      <alignment horizontal="left" wrapText="1"/>
      <protection locked="0"/>
    </xf>
    <xf numFmtId="0" fontId="3" fillId="0" borderId="30" xfId="0" applyFont="1" applyBorder="1" applyAlignment="1" applyProtection="1">
      <alignment horizontal="left" wrapText="1"/>
      <protection locked="0"/>
    </xf>
    <xf numFmtId="164" fontId="8" fillId="0" borderId="28" xfId="1" applyNumberFormat="1" applyFont="1" applyBorder="1" applyAlignment="1" applyProtection="1">
      <alignment horizontal="right"/>
      <protection locked="0"/>
    </xf>
    <xf numFmtId="164" fontId="8" fillId="0" borderId="30" xfId="1" applyNumberFormat="1" applyFont="1" applyBorder="1" applyAlignment="1" applyProtection="1">
      <alignment horizontal="right"/>
      <protection locked="0"/>
    </xf>
    <xf numFmtId="0" fontId="8" fillId="6" borderId="8" xfId="0" applyFont="1" applyFill="1" applyBorder="1" applyProtection="1">
      <protection hidden="1"/>
    </xf>
    <xf numFmtId="0" fontId="8" fillId="6" borderId="6" xfId="0" applyFont="1" applyFill="1" applyBorder="1" applyProtection="1">
      <protection hidden="1"/>
    </xf>
    <xf numFmtId="0" fontId="8" fillId="6" borderId="9" xfId="0" applyFont="1" applyFill="1" applyBorder="1" applyProtection="1">
      <protection hidden="1"/>
    </xf>
    <xf numFmtId="0" fontId="8" fillId="6" borderId="5" xfId="0" applyFont="1" applyFill="1" applyBorder="1" applyProtection="1">
      <protection hidden="1"/>
    </xf>
    <xf numFmtId="0" fontId="8" fillId="6" borderId="1" xfId="0" applyFont="1" applyFill="1" applyBorder="1" applyProtection="1">
      <protection hidden="1"/>
    </xf>
    <xf numFmtId="0" fontId="8" fillId="6" borderId="4" xfId="0" applyFont="1" applyFill="1" applyBorder="1" applyProtection="1">
      <protection hidden="1"/>
    </xf>
    <xf numFmtId="0" fontId="3" fillId="0" borderId="29" xfId="0" applyFont="1" applyBorder="1" applyAlignment="1" applyProtection="1">
      <alignment wrapText="1"/>
      <protection locked="0"/>
    </xf>
    <xf numFmtId="0" fontId="3" fillId="0" borderId="30" xfId="0" applyFont="1" applyBorder="1" applyAlignment="1" applyProtection="1">
      <alignment wrapText="1"/>
      <protection locked="0"/>
    </xf>
    <xf numFmtId="0" fontId="8" fillId="6" borderId="8" xfId="0" applyFont="1" applyFill="1" applyBorder="1" applyAlignment="1" applyProtection="1">
      <alignment horizontal="left"/>
      <protection hidden="1"/>
    </xf>
    <xf numFmtId="0" fontId="8" fillId="6" borderId="6" xfId="0" applyFont="1" applyFill="1" applyBorder="1" applyAlignment="1" applyProtection="1">
      <alignment horizontal="left"/>
      <protection hidden="1"/>
    </xf>
    <xf numFmtId="0" fontId="8" fillId="6" borderId="9" xfId="0" applyFont="1" applyFill="1" applyBorder="1" applyAlignment="1" applyProtection="1">
      <alignment horizontal="left"/>
      <protection hidden="1"/>
    </xf>
    <xf numFmtId="0" fontId="8" fillId="6" borderId="5" xfId="0" applyFont="1" applyFill="1" applyBorder="1" applyAlignment="1" applyProtection="1">
      <alignment horizontal="left"/>
      <protection hidden="1"/>
    </xf>
    <xf numFmtId="0" fontId="8" fillId="6" borderId="1" xfId="0" applyFont="1" applyFill="1" applyBorder="1" applyAlignment="1" applyProtection="1">
      <alignment horizontal="left"/>
      <protection hidden="1"/>
    </xf>
    <xf numFmtId="0" fontId="8" fillId="6" borderId="4" xfId="0" applyFont="1" applyFill="1" applyBorder="1" applyAlignment="1" applyProtection="1">
      <alignment horizontal="left"/>
      <protection hidden="1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164" fontId="8" fillId="0" borderId="28" xfId="2" applyNumberFormat="1" applyFont="1" applyBorder="1" applyAlignment="1" applyProtection="1">
      <alignment horizontal="right"/>
      <protection locked="0"/>
    </xf>
    <xf numFmtId="164" fontId="8" fillId="0" borderId="30" xfId="2" applyNumberFormat="1" applyFont="1" applyBorder="1" applyAlignment="1" applyProtection="1">
      <alignment horizontal="right"/>
      <protection locked="0"/>
    </xf>
    <xf numFmtId="0" fontId="3" fillId="0" borderId="33" xfId="0" applyFont="1" applyBorder="1" applyAlignment="1" applyProtection="1">
      <alignment horizontal="left"/>
      <protection locked="0"/>
    </xf>
    <xf numFmtId="0" fontId="3" fillId="0" borderId="34" xfId="0" applyFont="1" applyBorder="1" applyAlignment="1" applyProtection="1">
      <alignment horizontal="left"/>
      <protection locked="0"/>
    </xf>
    <xf numFmtId="0" fontId="3" fillId="0" borderId="35" xfId="0" applyFont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alignment wrapText="1"/>
      <protection locked="0"/>
    </xf>
    <xf numFmtId="0" fontId="3" fillId="0" borderId="19" xfId="0" applyFont="1" applyBorder="1" applyAlignment="1" applyProtection="1">
      <alignment wrapText="1"/>
      <protection locked="0"/>
    </xf>
    <xf numFmtId="0" fontId="3" fillId="0" borderId="20" xfId="0" applyFont="1" applyBorder="1" applyAlignment="1" applyProtection="1">
      <alignment wrapText="1"/>
      <protection locked="0"/>
    </xf>
    <xf numFmtId="0" fontId="8" fillId="0" borderId="31" xfId="0" applyFont="1" applyBorder="1" applyAlignment="1" applyProtection="1">
      <alignment wrapText="1"/>
      <protection locked="0"/>
    </xf>
    <xf numFmtId="0" fontId="8" fillId="0" borderId="32" xfId="0" applyFont="1" applyBorder="1" applyAlignment="1" applyProtection="1">
      <alignment wrapText="1"/>
      <protection locked="0"/>
    </xf>
    <xf numFmtId="0" fontId="3" fillId="0" borderId="8" xfId="0" applyFont="1" applyBorder="1" applyProtection="1">
      <protection locked="0"/>
    </xf>
    <xf numFmtId="0" fontId="3" fillId="0" borderId="17" xfId="0" applyFont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center"/>
      <protection locked="0"/>
    </xf>
    <xf numFmtId="0" fontId="8" fillId="0" borderId="31" xfId="0" applyFont="1" applyBorder="1" applyAlignment="1" applyProtection="1">
      <alignment horizontal="left"/>
      <protection locked="0"/>
    </xf>
    <xf numFmtId="0" fontId="8" fillId="0" borderId="32" xfId="0" applyFont="1" applyBorder="1" applyAlignment="1" applyProtection="1">
      <alignment horizontal="left"/>
      <protection locked="0"/>
    </xf>
    <xf numFmtId="0" fontId="8" fillId="0" borderId="0" xfId="0" applyFont="1" applyBorder="1" applyAlignment="1" applyProtection="1">
      <protection locked="0"/>
    </xf>
    <xf numFmtId="0" fontId="8" fillId="0" borderId="2" xfId="0" applyFont="1" applyBorder="1" applyAlignment="1" applyProtection="1">
      <protection locked="0"/>
    </xf>
    <xf numFmtId="0" fontId="3" fillId="0" borderId="15" xfId="0" applyFont="1" applyBorder="1" applyAlignment="1" applyProtection="1">
      <alignment horizontal="left"/>
      <protection locked="0"/>
    </xf>
    <xf numFmtId="0" fontId="8" fillId="0" borderId="0" xfId="0" applyFont="1" applyFill="1" applyBorder="1" applyProtection="1">
      <protection locked="0"/>
    </xf>
    <xf numFmtId="0" fontId="8" fillId="0" borderId="2" xfId="0" applyFont="1" applyFill="1" applyBorder="1" applyProtection="1"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 wrapText="1"/>
      <protection locked="0"/>
    </xf>
    <xf numFmtId="14" fontId="8" fillId="0" borderId="1" xfId="0" applyNumberFormat="1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left"/>
      <protection hidden="1"/>
    </xf>
  </cellXfs>
  <cellStyles count="9">
    <cellStyle name="Currency" xfId="1" builtinId="4"/>
    <cellStyle name="Currency 2" xfId="2" xr:uid="{00000000-0005-0000-0000-000001000000}"/>
    <cellStyle name="Currency 3" xfId="3" xr:uid="{00000000-0005-0000-0000-000002000000}"/>
    <cellStyle name="Currency 4" xfId="4" xr:uid="{00000000-0005-0000-0000-000003000000}"/>
    <cellStyle name="Normal" xfId="0" builtinId="0"/>
    <cellStyle name="Normal 2" xfId="5" xr:uid="{00000000-0005-0000-0000-000005000000}"/>
    <cellStyle name="Normal 3" xfId="6" xr:uid="{00000000-0005-0000-0000-000006000000}"/>
    <cellStyle name="Normal 4" xfId="7" xr:uid="{00000000-0005-0000-0000-000007000000}"/>
    <cellStyle name="Normal 5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9"/>
  <sheetViews>
    <sheetView tabSelected="1" zoomScaleNormal="100" zoomScaleSheetLayoutView="100" zoomScalePageLayoutView="84" workbookViewId="0">
      <selection sqref="A1:G1"/>
    </sheetView>
  </sheetViews>
  <sheetFormatPr defaultColWidth="0" defaultRowHeight="15" zeroHeight="1" x14ac:dyDescent="0.2"/>
  <cols>
    <col min="1" max="4" width="3.7109375" style="11" customWidth="1"/>
    <col min="5" max="5" width="39.140625" style="11" customWidth="1"/>
    <col min="6" max="6" width="6" style="11" customWidth="1"/>
    <col min="7" max="7" width="18.42578125" style="11" customWidth="1"/>
    <col min="8" max="10" width="12.7109375" hidden="1" customWidth="1"/>
  </cols>
  <sheetData>
    <row r="1" spans="1:10" ht="72.75" customHeight="1" x14ac:dyDescent="0.2">
      <c r="A1" s="99" t="s">
        <v>44</v>
      </c>
      <c r="B1" s="99"/>
      <c r="C1" s="99"/>
      <c r="D1" s="99"/>
      <c r="E1" s="99"/>
      <c r="F1" s="99"/>
      <c r="G1" s="99"/>
    </row>
    <row r="2" spans="1:10" ht="20.100000000000001" customHeight="1" x14ac:dyDescent="0.25">
      <c r="A2" s="10" t="s">
        <v>8</v>
      </c>
      <c r="B2" s="10"/>
      <c r="C2" s="10"/>
      <c r="D2" s="110" t="s">
        <v>121</v>
      </c>
      <c r="E2" s="110"/>
      <c r="F2" s="10" t="s">
        <v>9</v>
      </c>
      <c r="G2" s="6">
        <v>41767</v>
      </c>
    </row>
    <row r="3" spans="1:10" ht="15" customHeight="1" x14ac:dyDescent="0.25">
      <c r="A3" s="20"/>
      <c r="B3" s="20"/>
      <c r="C3" s="20"/>
      <c r="D3" s="109"/>
      <c r="E3" s="109"/>
      <c r="F3" s="121"/>
      <c r="G3" s="121"/>
    </row>
    <row r="4" spans="1:10" x14ac:dyDescent="0.2">
      <c r="A4" s="22"/>
      <c r="B4" s="22"/>
      <c r="C4" s="22"/>
      <c r="D4" s="22"/>
      <c r="E4" s="22"/>
      <c r="F4" s="122"/>
      <c r="G4" s="122"/>
    </row>
    <row r="5" spans="1:10" s="3" customFormat="1" ht="15" customHeight="1" x14ac:dyDescent="0.2">
      <c r="A5" s="100" t="s">
        <v>68</v>
      </c>
      <c r="B5" s="101"/>
      <c r="C5" s="101"/>
      <c r="D5" s="101"/>
      <c r="E5" s="102"/>
      <c r="F5" s="113" t="s">
        <v>74</v>
      </c>
      <c r="G5" s="114"/>
    </row>
    <row r="6" spans="1:10" s="3" customFormat="1" ht="15" customHeight="1" x14ac:dyDescent="0.2">
      <c r="A6" s="103"/>
      <c r="B6" s="104"/>
      <c r="C6" s="104"/>
      <c r="D6" s="104"/>
      <c r="E6" s="105"/>
      <c r="F6" s="115"/>
      <c r="G6" s="116"/>
    </row>
    <row r="7" spans="1:10" s="1" customFormat="1" ht="20.25" customHeight="1" x14ac:dyDescent="0.2">
      <c r="A7" s="106"/>
      <c r="B7" s="107"/>
      <c r="C7" s="107"/>
      <c r="D7" s="107"/>
      <c r="E7" s="108"/>
      <c r="F7" s="117"/>
      <c r="G7" s="118"/>
      <c r="H7" s="2"/>
      <c r="I7" s="2"/>
      <c r="J7" s="2"/>
    </row>
    <row r="8" spans="1:10" ht="15" customHeight="1" x14ac:dyDescent="0.25">
      <c r="A8" s="95" t="s">
        <v>20</v>
      </c>
      <c r="B8" s="111"/>
      <c r="C8" s="111"/>
      <c r="D8" s="111"/>
      <c r="E8" s="112"/>
      <c r="F8" s="119"/>
      <c r="G8" s="120"/>
    </row>
    <row r="9" spans="1:10" ht="15" customHeight="1" x14ac:dyDescent="0.2">
      <c r="A9" s="13">
        <v>1</v>
      </c>
      <c r="B9" s="85" t="s">
        <v>117</v>
      </c>
      <c r="C9" s="86"/>
      <c r="D9" s="86"/>
      <c r="E9" s="87"/>
      <c r="F9" s="76">
        <v>25676.07</v>
      </c>
      <c r="G9" s="77"/>
    </row>
    <row r="10" spans="1:10" ht="15" customHeight="1" x14ac:dyDescent="0.2">
      <c r="A10" s="13">
        <v>2</v>
      </c>
      <c r="B10" s="85" t="s">
        <v>118</v>
      </c>
      <c r="C10" s="86"/>
      <c r="D10" s="86"/>
      <c r="E10" s="87"/>
      <c r="F10" s="76">
        <v>411495.32</v>
      </c>
      <c r="G10" s="77"/>
    </row>
    <row r="11" spans="1:10" ht="15" customHeight="1" x14ac:dyDescent="0.2">
      <c r="A11" s="13">
        <v>3</v>
      </c>
      <c r="B11" s="85" t="s">
        <v>119</v>
      </c>
      <c r="C11" s="86"/>
      <c r="D11" s="86"/>
      <c r="E11" s="87"/>
      <c r="F11" s="76">
        <v>426762.46</v>
      </c>
      <c r="G11" s="77"/>
    </row>
    <row r="12" spans="1:10" ht="15" customHeight="1" x14ac:dyDescent="0.2">
      <c r="A12" s="13">
        <v>4</v>
      </c>
      <c r="B12" s="85" t="s">
        <v>120</v>
      </c>
      <c r="C12" s="86"/>
      <c r="D12" s="86"/>
      <c r="E12" s="87"/>
      <c r="F12" s="76">
        <v>27524.25</v>
      </c>
      <c r="G12" s="77"/>
    </row>
    <row r="13" spans="1:10" ht="15" customHeight="1" x14ac:dyDescent="0.2">
      <c r="A13" s="13">
        <v>5</v>
      </c>
      <c r="B13" s="124"/>
      <c r="C13" s="125"/>
      <c r="D13" s="125"/>
      <c r="E13" s="126"/>
      <c r="F13" s="76"/>
      <c r="G13" s="77"/>
    </row>
    <row r="14" spans="1:10" ht="15" customHeight="1" x14ac:dyDescent="0.2">
      <c r="A14" s="13">
        <v>6</v>
      </c>
      <c r="B14" s="85"/>
      <c r="C14" s="86"/>
      <c r="D14" s="86"/>
      <c r="E14" s="87"/>
      <c r="F14" s="70"/>
      <c r="G14" s="71"/>
    </row>
    <row r="15" spans="1:10" ht="15" customHeight="1" x14ac:dyDescent="0.2">
      <c r="A15" s="13">
        <v>7</v>
      </c>
      <c r="B15" s="85"/>
      <c r="C15" s="86"/>
      <c r="D15" s="86"/>
      <c r="E15" s="87"/>
      <c r="F15" s="70"/>
      <c r="G15" s="71"/>
    </row>
    <row r="16" spans="1:10" ht="15" customHeight="1" x14ac:dyDescent="0.2">
      <c r="A16" s="13">
        <v>8</v>
      </c>
      <c r="B16" s="85"/>
      <c r="C16" s="86"/>
      <c r="D16" s="86"/>
      <c r="E16" s="87"/>
      <c r="F16" s="70"/>
      <c r="G16" s="71"/>
    </row>
    <row r="17" spans="1:7" ht="15" customHeight="1" x14ac:dyDescent="0.2">
      <c r="A17" s="13">
        <v>9</v>
      </c>
      <c r="B17" s="85"/>
      <c r="C17" s="86"/>
      <c r="D17" s="86"/>
      <c r="E17" s="87"/>
      <c r="F17" s="70"/>
      <c r="G17" s="71"/>
    </row>
    <row r="18" spans="1:7" ht="15" customHeight="1" x14ac:dyDescent="0.2">
      <c r="A18" s="13">
        <v>10</v>
      </c>
      <c r="B18" s="85"/>
      <c r="C18" s="86"/>
      <c r="D18" s="86"/>
      <c r="E18" s="87"/>
      <c r="F18" s="70"/>
      <c r="G18" s="71"/>
    </row>
    <row r="19" spans="1:7" ht="15" customHeight="1" x14ac:dyDescent="0.2">
      <c r="A19" s="13">
        <v>11</v>
      </c>
      <c r="B19" s="85"/>
      <c r="C19" s="86"/>
      <c r="D19" s="86"/>
      <c r="E19" s="87"/>
      <c r="F19" s="70"/>
      <c r="G19" s="71"/>
    </row>
    <row r="20" spans="1:7" ht="15" customHeight="1" x14ac:dyDescent="0.2">
      <c r="A20" s="13">
        <v>12</v>
      </c>
      <c r="B20" s="85"/>
      <c r="C20" s="86"/>
      <c r="D20" s="86"/>
      <c r="E20" s="87"/>
      <c r="F20" s="70"/>
      <c r="G20" s="71"/>
    </row>
    <row r="21" spans="1:7" ht="15" customHeight="1" x14ac:dyDescent="0.2">
      <c r="A21" s="13">
        <v>13</v>
      </c>
      <c r="B21" s="85"/>
      <c r="C21" s="86"/>
      <c r="D21" s="86"/>
      <c r="E21" s="87"/>
      <c r="F21" s="70"/>
      <c r="G21" s="71"/>
    </row>
    <row r="22" spans="1:7" ht="15" customHeight="1" x14ac:dyDescent="0.2">
      <c r="A22" s="13">
        <v>14</v>
      </c>
      <c r="B22" s="85"/>
      <c r="C22" s="86"/>
      <c r="D22" s="86"/>
      <c r="E22" s="87"/>
      <c r="F22" s="70"/>
      <c r="G22" s="71"/>
    </row>
    <row r="23" spans="1:7" ht="15" customHeight="1" x14ac:dyDescent="0.2">
      <c r="A23" s="13">
        <v>15</v>
      </c>
      <c r="B23" s="85"/>
      <c r="C23" s="86"/>
      <c r="D23" s="86"/>
      <c r="E23" s="87"/>
      <c r="F23" s="70"/>
      <c r="G23" s="71"/>
    </row>
    <row r="24" spans="1:7" ht="15" customHeight="1" x14ac:dyDescent="0.2">
      <c r="A24" s="13">
        <v>16</v>
      </c>
      <c r="B24" s="85"/>
      <c r="C24" s="86"/>
      <c r="D24" s="86"/>
      <c r="E24" s="87"/>
      <c r="F24" s="70"/>
      <c r="G24" s="71"/>
    </row>
    <row r="25" spans="1:7" ht="15" customHeight="1" x14ac:dyDescent="0.2">
      <c r="A25" s="13">
        <v>17</v>
      </c>
      <c r="B25" s="85"/>
      <c r="C25" s="86"/>
      <c r="D25" s="86"/>
      <c r="E25" s="87"/>
      <c r="F25" s="70"/>
      <c r="G25" s="71"/>
    </row>
    <row r="26" spans="1:7" ht="15" customHeight="1" x14ac:dyDescent="0.2">
      <c r="A26" s="13">
        <v>18</v>
      </c>
      <c r="B26" s="85"/>
      <c r="C26" s="86"/>
      <c r="D26" s="86"/>
      <c r="E26" s="87"/>
      <c r="F26" s="70"/>
      <c r="G26" s="71"/>
    </row>
    <row r="27" spans="1:7" ht="15" customHeight="1" x14ac:dyDescent="0.2">
      <c r="A27" s="13">
        <v>19</v>
      </c>
      <c r="B27" s="85"/>
      <c r="C27" s="86"/>
      <c r="D27" s="86"/>
      <c r="E27" s="87"/>
      <c r="F27" s="70"/>
      <c r="G27" s="71"/>
    </row>
    <row r="28" spans="1:7" ht="15" customHeight="1" x14ac:dyDescent="0.2">
      <c r="A28" s="13">
        <v>20</v>
      </c>
      <c r="B28" s="123"/>
      <c r="C28" s="86"/>
      <c r="D28" s="86"/>
      <c r="E28" s="87"/>
      <c r="F28" s="70"/>
      <c r="G28" s="71"/>
    </row>
    <row r="29" spans="1:7" ht="15" customHeight="1" x14ac:dyDescent="0.2">
      <c r="A29" s="13">
        <v>21</v>
      </c>
      <c r="B29" s="85"/>
      <c r="C29" s="86"/>
      <c r="D29" s="86"/>
      <c r="E29" s="87"/>
      <c r="F29" s="70"/>
      <c r="G29" s="71"/>
    </row>
    <row r="30" spans="1:7" ht="15" customHeight="1" x14ac:dyDescent="0.2">
      <c r="A30" s="13">
        <v>22</v>
      </c>
      <c r="B30" s="85"/>
      <c r="C30" s="86"/>
      <c r="D30" s="86"/>
      <c r="E30" s="87"/>
      <c r="F30" s="70"/>
      <c r="G30" s="71"/>
    </row>
    <row r="31" spans="1:7" ht="15" customHeight="1" x14ac:dyDescent="0.2">
      <c r="A31" s="13">
        <v>23</v>
      </c>
      <c r="B31" s="85"/>
      <c r="C31" s="86"/>
      <c r="D31" s="86"/>
      <c r="E31" s="87"/>
      <c r="F31" s="70"/>
      <c r="G31" s="71"/>
    </row>
    <row r="32" spans="1:7" ht="15" customHeight="1" x14ac:dyDescent="0.2">
      <c r="A32" s="13">
        <v>24</v>
      </c>
      <c r="B32" s="85"/>
      <c r="C32" s="86"/>
      <c r="D32" s="86"/>
      <c r="E32" s="87"/>
      <c r="F32" s="70"/>
      <c r="G32" s="71"/>
    </row>
    <row r="33" spans="1:7" s="4" customFormat="1" ht="15" customHeight="1" x14ac:dyDescent="0.2">
      <c r="A33" s="13">
        <v>25</v>
      </c>
      <c r="B33" s="85"/>
      <c r="C33" s="86"/>
      <c r="D33" s="86"/>
      <c r="E33" s="87"/>
      <c r="F33" s="70"/>
      <c r="G33" s="71"/>
    </row>
    <row r="34" spans="1:7" s="4" customFormat="1" ht="15" customHeight="1" x14ac:dyDescent="0.2">
      <c r="A34" s="23"/>
      <c r="B34" s="88" t="s">
        <v>79</v>
      </c>
      <c r="C34" s="88"/>
      <c r="D34" s="88"/>
      <c r="E34" s="89"/>
      <c r="F34" s="90">
        <f>SUM(F9:G33)</f>
        <v>891458.10000000009</v>
      </c>
      <c r="G34" s="91"/>
    </row>
    <row r="35" spans="1:7" s="4" customFormat="1" ht="15" customHeight="1" x14ac:dyDescent="0.25">
      <c r="A35" s="82" t="s">
        <v>67</v>
      </c>
      <c r="B35" s="83"/>
      <c r="C35" s="83"/>
      <c r="D35" s="83"/>
      <c r="E35" s="84"/>
      <c r="F35" s="80"/>
      <c r="G35" s="81"/>
    </row>
    <row r="36" spans="1:7" s="4" customFormat="1" ht="15" customHeight="1" x14ac:dyDescent="0.2">
      <c r="A36" s="13">
        <v>1</v>
      </c>
      <c r="B36" s="85" t="s">
        <v>117</v>
      </c>
      <c r="C36" s="86"/>
      <c r="D36" s="86"/>
      <c r="E36" s="87"/>
      <c r="F36" s="76">
        <v>1228437.3500000001</v>
      </c>
      <c r="G36" s="77"/>
    </row>
    <row r="37" spans="1:7" s="4" customFormat="1" ht="15" customHeight="1" x14ac:dyDescent="0.2">
      <c r="A37" s="13">
        <v>2</v>
      </c>
      <c r="B37" s="85" t="s">
        <v>118</v>
      </c>
      <c r="C37" s="86"/>
      <c r="D37" s="86"/>
      <c r="E37" s="87"/>
      <c r="F37" s="76">
        <v>390577</v>
      </c>
      <c r="G37" s="77"/>
    </row>
    <row r="38" spans="1:7" s="4" customFormat="1" ht="15" customHeight="1" x14ac:dyDescent="0.2">
      <c r="A38" s="13">
        <v>3</v>
      </c>
      <c r="B38" s="85" t="s">
        <v>119</v>
      </c>
      <c r="C38" s="86"/>
      <c r="D38" s="86"/>
      <c r="E38" s="87"/>
      <c r="F38" s="76">
        <v>184618</v>
      </c>
      <c r="G38" s="77"/>
    </row>
    <row r="39" spans="1:7" s="4" customFormat="1" ht="15" customHeight="1" x14ac:dyDescent="0.2">
      <c r="A39" s="13">
        <v>4</v>
      </c>
      <c r="B39" s="85" t="s">
        <v>120</v>
      </c>
      <c r="C39" s="86"/>
      <c r="D39" s="86"/>
      <c r="E39" s="87"/>
      <c r="F39" s="76">
        <v>32570</v>
      </c>
      <c r="G39" s="77"/>
    </row>
    <row r="40" spans="1:7" s="4" customFormat="1" ht="15" customHeight="1" x14ac:dyDescent="0.2">
      <c r="A40" s="13">
        <v>5</v>
      </c>
      <c r="B40" s="85"/>
      <c r="C40" s="85"/>
      <c r="D40" s="85"/>
      <c r="E40" s="98"/>
      <c r="F40" s="70"/>
      <c r="G40" s="71"/>
    </row>
    <row r="41" spans="1:7" s="4" customFormat="1" ht="15" customHeight="1" x14ac:dyDescent="0.2">
      <c r="A41" s="13">
        <v>6</v>
      </c>
      <c r="B41" s="85"/>
      <c r="C41" s="85"/>
      <c r="D41" s="85"/>
      <c r="E41" s="98"/>
      <c r="F41" s="70"/>
      <c r="G41" s="71"/>
    </row>
    <row r="42" spans="1:7" s="4" customFormat="1" ht="15" customHeight="1" x14ac:dyDescent="0.2">
      <c r="A42" s="13">
        <v>7</v>
      </c>
      <c r="B42" s="85"/>
      <c r="C42" s="85"/>
      <c r="D42" s="85"/>
      <c r="E42" s="98"/>
      <c r="F42" s="70"/>
      <c r="G42" s="71"/>
    </row>
    <row r="43" spans="1:7" s="4" customFormat="1" ht="15" customHeight="1" x14ac:dyDescent="0.2">
      <c r="A43" s="13">
        <v>8</v>
      </c>
      <c r="B43" s="85"/>
      <c r="C43" s="85"/>
      <c r="D43" s="85"/>
      <c r="E43" s="98"/>
      <c r="F43" s="70"/>
      <c r="G43" s="71"/>
    </row>
    <row r="44" spans="1:7" s="4" customFormat="1" ht="15" customHeight="1" x14ac:dyDescent="0.2">
      <c r="A44" s="24"/>
      <c r="B44" s="15" t="s">
        <v>78</v>
      </c>
      <c r="C44" s="15"/>
      <c r="D44" s="15"/>
      <c r="E44" s="16"/>
      <c r="F44" s="74">
        <f>SUM(F36:G43)</f>
        <v>1836202.35</v>
      </c>
      <c r="G44" s="75"/>
    </row>
    <row r="45" spans="1:7" s="4" customFormat="1" ht="15" customHeight="1" x14ac:dyDescent="0.25">
      <c r="A45" s="95" t="s">
        <v>80</v>
      </c>
      <c r="B45" s="96"/>
      <c r="C45" s="96"/>
      <c r="D45" s="96"/>
      <c r="E45" s="97"/>
      <c r="F45" s="72">
        <f>F34+F44</f>
        <v>2727660.45</v>
      </c>
      <c r="G45" s="73"/>
    </row>
    <row r="46" spans="1:7" s="4" customFormat="1" ht="15" customHeight="1" x14ac:dyDescent="0.25">
      <c r="A46" s="82" t="s">
        <v>66</v>
      </c>
      <c r="B46" s="83"/>
      <c r="C46" s="83"/>
      <c r="D46" s="83"/>
      <c r="E46" s="84"/>
      <c r="F46" s="70"/>
      <c r="G46" s="71"/>
    </row>
    <row r="47" spans="1:7" s="4" customFormat="1" ht="15" customHeight="1" x14ac:dyDescent="0.25">
      <c r="A47" s="82" t="s">
        <v>21</v>
      </c>
      <c r="B47" s="83"/>
      <c r="C47" s="83"/>
      <c r="D47" s="83"/>
      <c r="E47" s="84"/>
      <c r="F47" s="76">
        <v>77054.31</v>
      </c>
      <c r="G47" s="77"/>
    </row>
    <row r="48" spans="1:7" s="4" customFormat="1" ht="15" customHeight="1" thickBot="1" x14ac:dyDescent="0.3">
      <c r="A48" s="92" t="s">
        <v>42</v>
      </c>
      <c r="B48" s="93"/>
      <c r="C48" s="93"/>
      <c r="D48" s="93"/>
      <c r="E48" s="94"/>
      <c r="F48" s="78"/>
      <c r="G48" s="79"/>
    </row>
    <row r="49" spans="1:7" ht="15" customHeight="1" thickTop="1" x14ac:dyDescent="0.25">
      <c r="A49" s="17" t="s">
        <v>25</v>
      </c>
      <c r="B49" s="18"/>
      <c r="C49" s="18"/>
      <c r="D49" s="18"/>
      <c r="E49" s="19"/>
      <c r="F49" s="74">
        <f>SUM(F45:G48)</f>
        <v>2804714.7600000002</v>
      </c>
      <c r="G49" s="75"/>
    </row>
  </sheetData>
  <sheetProtection sheet="1" objects="1" scenarios="1" selectLockedCells="1"/>
  <mergeCells count="89">
    <mergeCell ref="F25:G25"/>
    <mergeCell ref="A1:G1"/>
    <mergeCell ref="A5:E7"/>
    <mergeCell ref="D3:E3"/>
    <mergeCell ref="D2:E2"/>
    <mergeCell ref="A8:E8"/>
    <mergeCell ref="F5:G7"/>
    <mergeCell ref="F8:G8"/>
    <mergeCell ref="F3:G3"/>
    <mergeCell ref="F4:G4"/>
    <mergeCell ref="B20:E20"/>
    <mergeCell ref="B22:E22"/>
    <mergeCell ref="B24:E24"/>
    <mergeCell ref="B23:E23"/>
    <mergeCell ref="B25:E25"/>
    <mergeCell ref="B21:E21"/>
    <mergeCell ref="F32:G32"/>
    <mergeCell ref="F26:G26"/>
    <mergeCell ref="F27:G27"/>
    <mergeCell ref="B31:E31"/>
    <mergeCell ref="B32:E32"/>
    <mergeCell ref="B30:E30"/>
    <mergeCell ref="F31:G31"/>
    <mergeCell ref="F28:G28"/>
    <mergeCell ref="F29:G29"/>
    <mergeCell ref="F30:G30"/>
    <mergeCell ref="B27:E27"/>
    <mergeCell ref="B28:E28"/>
    <mergeCell ref="B29:E29"/>
    <mergeCell ref="B26:E26"/>
    <mergeCell ref="F24:G24"/>
    <mergeCell ref="B15:E15"/>
    <mergeCell ref="F9:G9"/>
    <mergeCell ref="F11:G11"/>
    <mergeCell ref="F12:G12"/>
    <mergeCell ref="F13:G13"/>
    <mergeCell ref="F17:G17"/>
    <mergeCell ref="F18:G18"/>
    <mergeCell ref="F16:G16"/>
    <mergeCell ref="F10:G10"/>
    <mergeCell ref="F20:G20"/>
    <mergeCell ref="B12:E12"/>
    <mergeCell ref="B13:E13"/>
    <mergeCell ref="B14:E14"/>
    <mergeCell ref="B16:E16"/>
    <mergeCell ref="B17:E17"/>
    <mergeCell ref="F19:G19"/>
    <mergeCell ref="B9:E9"/>
    <mergeCell ref="F21:G21"/>
    <mergeCell ref="F23:G23"/>
    <mergeCell ref="F22:G22"/>
    <mergeCell ref="B19:E19"/>
    <mergeCell ref="B10:E10"/>
    <mergeCell ref="B11:E11"/>
    <mergeCell ref="F14:G14"/>
    <mergeCell ref="F15:G15"/>
    <mergeCell ref="B18:E18"/>
    <mergeCell ref="A47:E47"/>
    <mergeCell ref="A48:E48"/>
    <mergeCell ref="B38:E38"/>
    <mergeCell ref="B39:E39"/>
    <mergeCell ref="A45:E45"/>
    <mergeCell ref="B41:E41"/>
    <mergeCell ref="B42:E42"/>
    <mergeCell ref="B40:E40"/>
    <mergeCell ref="B43:E43"/>
    <mergeCell ref="A46:E46"/>
    <mergeCell ref="F33:G33"/>
    <mergeCell ref="F35:G35"/>
    <mergeCell ref="A35:E35"/>
    <mergeCell ref="B36:E36"/>
    <mergeCell ref="B37:E37"/>
    <mergeCell ref="B34:E34"/>
    <mergeCell ref="F37:G37"/>
    <mergeCell ref="F36:G36"/>
    <mergeCell ref="F34:G34"/>
    <mergeCell ref="B33:E33"/>
    <mergeCell ref="F42:G42"/>
    <mergeCell ref="F45:G45"/>
    <mergeCell ref="F49:G49"/>
    <mergeCell ref="F38:G38"/>
    <mergeCell ref="F39:G39"/>
    <mergeCell ref="F47:G47"/>
    <mergeCell ref="F43:G43"/>
    <mergeCell ref="F48:G48"/>
    <mergeCell ref="F44:G44"/>
    <mergeCell ref="F46:G46"/>
    <mergeCell ref="F40:G40"/>
    <mergeCell ref="F41:G41"/>
  </mergeCells>
  <phoneticPr fontId="2" type="noConversion"/>
  <printOptions horizontalCentered="1"/>
  <pageMargins left="0.5" right="0.5" top="1.07" bottom="0.75" header="0.5" footer="0.5"/>
  <pageSetup scale="89" orientation="portrait" r:id="rId1"/>
  <headerFooter alignWithMargins="0">
    <oddHeader>&amp;R&amp;"Arial,Bold"&amp;12Enclosure 3</oddHeader>
    <oddFooter>&amp;LUpdated: 04/08/2014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6"/>
  <sheetViews>
    <sheetView zoomScaleNormal="100" zoomScaleSheetLayoutView="100" workbookViewId="0">
      <selection sqref="A1:G1"/>
    </sheetView>
  </sheetViews>
  <sheetFormatPr defaultColWidth="0" defaultRowHeight="15" zeroHeight="1" x14ac:dyDescent="0.2"/>
  <cols>
    <col min="1" max="4" width="3.7109375" style="11" customWidth="1"/>
    <col min="5" max="5" width="36.85546875" style="11" customWidth="1"/>
    <col min="6" max="6" width="10.85546875" style="11" customWidth="1"/>
    <col min="7" max="7" width="14.85546875" style="11" customWidth="1"/>
    <col min="8" max="10" width="12.7109375" hidden="1" customWidth="1"/>
  </cols>
  <sheetData>
    <row r="1" spans="1:10" ht="69" customHeight="1" x14ac:dyDescent="0.2">
      <c r="A1" s="99" t="s">
        <v>45</v>
      </c>
      <c r="B1" s="99"/>
      <c r="C1" s="99"/>
      <c r="D1" s="99"/>
      <c r="E1" s="99"/>
      <c r="F1" s="99"/>
      <c r="G1" s="99"/>
    </row>
    <row r="2" spans="1:10" ht="20.100000000000001" customHeight="1" x14ac:dyDescent="0.25">
      <c r="A2" s="10" t="s">
        <v>8</v>
      </c>
      <c r="B2" s="10"/>
      <c r="C2" s="10"/>
      <c r="D2" s="132" t="str">
        <f>CSS!D2</f>
        <v>Mendocino</v>
      </c>
      <c r="E2" s="132"/>
      <c r="F2" s="12" t="s">
        <v>9</v>
      </c>
      <c r="G2" s="25">
        <v>41767</v>
      </c>
    </row>
    <row r="3" spans="1:10" ht="15" customHeight="1" x14ac:dyDescent="0.25">
      <c r="A3" s="20"/>
      <c r="B3" s="20"/>
      <c r="C3" s="20"/>
      <c r="D3" s="109"/>
      <c r="E3" s="109"/>
      <c r="F3" s="26"/>
      <c r="G3" s="22"/>
    </row>
    <row r="4" spans="1:10" x14ac:dyDescent="0.2">
      <c r="A4" s="22"/>
      <c r="B4" s="22"/>
      <c r="C4" s="22"/>
      <c r="D4" s="22"/>
      <c r="E4" s="22"/>
      <c r="F4" s="22"/>
      <c r="G4" s="22"/>
    </row>
    <row r="5" spans="1:10" s="3" customFormat="1" ht="15" customHeight="1" x14ac:dyDescent="0.25">
      <c r="A5" s="100" t="s">
        <v>69</v>
      </c>
      <c r="B5" s="101"/>
      <c r="C5" s="101"/>
      <c r="D5" s="101"/>
      <c r="E5" s="102"/>
      <c r="F5" s="133" t="s">
        <v>0</v>
      </c>
      <c r="G5" s="134"/>
    </row>
    <row r="6" spans="1:10" s="1" customFormat="1" ht="34.5" customHeight="1" x14ac:dyDescent="0.2">
      <c r="A6" s="106"/>
      <c r="B6" s="107"/>
      <c r="C6" s="107"/>
      <c r="D6" s="107"/>
      <c r="E6" s="108"/>
      <c r="F6" s="117" t="s">
        <v>74</v>
      </c>
      <c r="G6" s="118"/>
      <c r="H6" s="2"/>
      <c r="I6" s="2"/>
      <c r="J6" s="2"/>
    </row>
    <row r="7" spans="1:10" ht="15" customHeight="1" x14ac:dyDescent="0.25">
      <c r="A7" s="95" t="s">
        <v>22</v>
      </c>
      <c r="B7" s="111"/>
      <c r="C7" s="111"/>
      <c r="D7" s="111"/>
      <c r="E7" s="112"/>
      <c r="F7" s="130"/>
      <c r="G7" s="131"/>
    </row>
    <row r="8" spans="1:10" ht="15" customHeight="1" x14ac:dyDescent="0.2">
      <c r="A8" s="13">
        <v>1</v>
      </c>
      <c r="B8" s="85" t="s">
        <v>122</v>
      </c>
      <c r="C8" s="86"/>
      <c r="D8" s="86"/>
      <c r="E8" s="87"/>
      <c r="F8" s="76">
        <v>94983.72</v>
      </c>
      <c r="G8" s="77"/>
    </row>
    <row r="9" spans="1:10" ht="15" customHeight="1" x14ac:dyDescent="0.2">
      <c r="A9" s="13">
        <v>2</v>
      </c>
      <c r="B9" s="85" t="s">
        <v>123</v>
      </c>
      <c r="C9" s="86"/>
      <c r="D9" s="86"/>
      <c r="E9" s="87"/>
      <c r="F9" s="76">
        <v>90314.25</v>
      </c>
      <c r="G9" s="77"/>
    </row>
    <row r="10" spans="1:10" ht="15" customHeight="1" x14ac:dyDescent="0.2">
      <c r="A10" s="13">
        <v>3</v>
      </c>
      <c r="B10" s="85" t="s">
        <v>124</v>
      </c>
      <c r="C10" s="86"/>
      <c r="D10" s="86"/>
      <c r="E10" s="87"/>
      <c r="F10" s="76">
        <v>39877.06</v>
      </c>
      <c r="G10" s="77"/>
    </row>
    <row r="11" spans="1:10" ht="15" customHeight="1" x14ac:dyDescent="0.2">
      <c r="A11" s="13">
        <v>4</v>
      </c>
      <c r="B11" s="85" t="s">
        <v>125</v>
      </c>
      <c r="C11" s="86"/>
      <c r="D11" s="86"/>
      <c r="E11" s="87"/>
      <c r="F11" s="76">
        <v>230055.71</v>
      </c>
      <c r="G11" s="77"/>
    </row>
    <row r="12" spans="1:10" ht="15" customHeight="1" x14ac:dyDescent="0.2">
      <c r="A12" s="13">
        <v>5</v>
      </c>
      <c r="B12" s="124"/>
      <c r="C12" s="125"/>
      <c r="D12" s="125"/>
      <c r="E12" s="126"/>
      <c r="F12" s="76"/>
      <c r="G12" s="77"/>
    </row>
    <row r="13" spans="1:10" ht="15" customHeight="1" x14ac:dyDescent="0.2">
      <c r="A13" s="13">
        <v>6</v>
      </c>
      <c r="B13" s="124"/>
      <c r="C13" s="125"/>
      <c r="D13" s="125"/>
      <c r="E13" s="126"/>
      <c r="F13" s="76"/>
      <c r="G13" s="77"/>
    </row>
    <row r="14" spans="1:10" ht="15" customHeight="1" x14ac:dyDescent="0.2">
      <c r="A14" s="13">
        <v>7</v>
      </c>
      <c r="B14" s="124"/>
      <c r="C14" s="125"/>
      <c r="D14" s="125"/>
      <c r="E14" s="126"/>
      <c r="F14" s="76"/>
      <c r="G14" s="77"/>
    </row>
    <row r="15" spans="1:10" ht="15" customHeight="1" x14ac:dyDescent="0.2">
      <c r="A15" s="13">
        <v>8</v>
      </c>
      <c r="B15" s="124"/>
      <c r="C15" s="125"/>
      <c r="D15" s="125"/>
      <c r="E15" s="126"/>
      <c r="F15" s="76"/>
      <c r="G15" s="77"/>
    </row>
    <row r="16" spans="1:10" ht="15" customHeight="1" x14ac:dyDescent="0.2">
      <c r="A16" s="13">
        <v>9</v>
      </c>
      <c r="B16" s="85"/>
      <c r="C16" s="86"/>
      <c r="D16" s="86"/>
      <c r="E16" s="87"/>
      <c r="F16" s="70"/>
      <c r="G16" s="71"/>
    </row>
    <row r="17" spans="1:7" ht="15" customHeight="1" x14ac:dyDescent="0.2">
      <c r="A17" s="13">
        <v>10</v>
      </c>
      <c r="B17" s="85"/>
      <c r="C17" s="86"/>
      <c r="D17" s="86"/>
      <c r="E17" s="87"/>
      <c r="F17" s="70"/>
      <c r="G17" s="71"/>
    </row>
    <row r="18" spans="1:7" ht="15" customHeight="1" x14ac:dyDescent="0.2">
      <c r="A18" s="13">
        <v>11</v>
      </c>
      <c r="B18" s="85"/>
      <c r="C18" s="86"/>
      <c r="D18" s="86"/>
      <c r="E18" s="87"/>
      <c r="F18" s="70"/>
      <c r="G18" s="71"/>
    </row>
    <row r="19" spans="1:7" ht="15" customHeight="1" x14ac:dyDescent="0.2">
      <c r="A19" s="13">
        <v>12</v>
      </c>
      <c r="B19" s="85"/>
      <c r="C19" s="86"/>
      <c r="D19" s="86"/>
      <c r="E19" s="87"/>
      <c r="F19" s="70"/>
      <c r="G19" s="71"/>
    </row>
    <row r="20" spans="1:7" ht="15" customHeight="1" x14ac:dyDescent="0.2">
      <c r="A20" s="13">
        <v>13</v>
      </c>
      <c r="B20" s="85"/>
      <c r="C20" s="86"/>
      <c r="D20" s="86"/>
      <c r="E20" s="87"/>
      <c r="F20" s="70"/>
      <c r="G20" s="71"/>
    </row>
    <row r="21" spans="1:7" ht="15" customHeight="1" x14ac:dyDescent="0.2">
      <c r="A21" s="13">
        <v>14</v>
      </c>
      <c r="B21" s="85"/>
      <c r="C21" s="86"/>
      <c r="D21" s="86"/>
      <c r="E21" s="87"/>
      <c r="F21" s="70"/>
      <c r="G21" s="71"/>
    </row>
    <row r="22" spans="1:7" ht="15" customHeight="1" x14ac:dyDescent="0.2">
      <c r="A22" s="13">
        <v>15</v>
      </c>
      <c r="B22" s="85"/>
      <c r="C22" s="86"/>
      <c r="D22" s="86"/>
      <c r="E22" s="87"/>
      <c r="F22" s="70"/>
      <c r="G22" s="71"/>
    </row>
    <row r="23" spans="1:7" ht="15" customHeight="1" x14ac:dyDescent="0.2">
      <c r="A23" s="13">
        <v>16</v>
      </c>
      <c r="B23" s="85"/>
      <c r="C23" s="86"/>
      <c r="D23" s="86"/>
      <c r="E23" s="87"/>
      <c r="F23" s="70"/>
      <c r="G23" s="71"/>
    </row>
    <row r="24" spans="1:7" ht="15" customHeight="1" x14ac:dyDescent="0.2">
      <c r="A24" s="13">
        <v>17</v>
      </c>
      <c r="B24" s="85"/>
      <c r="C24" s="86"/>
      <c r="D24" s="86"/>
      <c r="E24" s="87"/>
      <c r="F24" s="70"/>
      <c r="G24" s="71"/>
    </row>
    <row r="25" spans="1:7" ht="15" customHeight="1" x14ac:dyDescent="0.2">
      <c r="A25" s="13">
        <v>18</v>
      </c>
      <c r="B25" s="85"/>
      <c r="C25" s="86"/>
      <c r="D25" s="86"/>
      <c r="E25" s="87"/>
      <c r="F25" s="70"/>
      <c r="G25" s="71"/>
    </row>
    <row r="26" spans="1:7" ht="15" customHeight="1" x14ac:dyDescent="0.2">
      <c r="A26" s="13">
        <v>19</v>
      </c>
      <c r="B26" s="85"/>
      <c r="C26" s="86"/>
      <c r="D26" s="86"/>
      <c r="E26" s="87"/>
      <c r="F26" s="70"/>
      <c r="G26" s="71"/>
    </row>
    <row r="27" spans="1:7" ht="15" customHeight="1" x14ac:dyDescent="0.2">
      <c r="A27" s="13">
        <v>20</v>
      </c>
      <c r="B27" s="85"/>
      <c r="C27" s="86"/>
      <c r="D27" s="86"/>
      <c r="E27" s="87"/>
      <c r="F27" s="70"/>
      <c r="G27" s="71"/>
    </row>
    <row r="28" spans="1:7" ht="15" customHeight="1" x14ac:dyDescent="0.2">
      <c r="A28" s="13">
        <v>21</v>
      </c>
      <c r="B28" s="85"/>
      <c r="C28" s="86"/>
      <c r="D28" s="86"/>
      <c r="E28" s="87"/>
      <c r="F28" s="70"/>
      <c r="G28" s="71"/>
    </row>
    <row r="29" spans="1:7" ht="15" customHeight="1" x14ac:dyDescent="0.2">
      <c r="A29" s="13">
        <v>22</v>
      </c>
      <c r="B29" s="85"/>
      <c r="C29" s="86"/>
      <c r="D29" s="86"/>
      <c r="E29" s="87"/>
      <c r="F29" s="70"/>
      <c r="G29" s="71"/>
    </row>
    <row r="30" spans="1:7" ht="15" customHeight="1" x14ac:dyDescent="0.2">
      <c r="A30" s="13">
        <v>23</v>
      </c>
      <c r="B30" s="85"/>
      <c r="C30" s="86"/>
      <c r="D30" s="86"/>
      <c r="E30" s="87"/>
      <c r="F30" s="70"/>
      <c r="G30" s="71"/>
    </row>
    <row r="31" spans="1:7" ht="15" customHeight="1" x14ac:dyDescent="0.2">
      <c r="A31" s="13">
        <v>24</v>
      </c>
      <c r="B31" s="85"/>
      <c r="C31" s="86"/>
      <c r="D31" s="86"/>
      <c r="E31" s="87"/>
      <c r="F31" s="70"/>
      <c r="G31" s="71"/>
    </row>
    <row r="32" spans="1:7" s="4" customFormat="1" ht="15" customHeight="1" x14ac:dyDescent="0.2">
      <c r="A32" s="13">
        <v>25</v>
      </c>
      <c r="B32" s="85"/>
      <c r="C32" s="86"/>
      <c r="D32" s="86"/>
      <c r="E32" s="87"/>
      <c r="F32" s="70"/>
      <c r="G32" s="71"/>
    </row>
    <row r="33" spans="1:7" s="4" customFormat="1" ht="15" customHeight="1" x14ac:dyDescent="0.25">
      <c r="A33" s="82" t="s">
        <v>81</v>
      </c>
      <c r="B33" s="83"/>
      <c r="C33" s="83"/>
      <c r="D33" s="83"/>
      <c r="E33" s="84"/>
      <c r="F33" s="70">
        <f>SUM(F8:G32)</f>
        <v>455230.74</v>
      </c>
      <c r="G33" s="71"/>
    </row>
    <row r="34" spans="1:7" s="4" customFormat="1" ht="15" customHeight="1" x14ac:dyDescent="0.25">
      <c r="A34" s="82" t="s">
        <v>70</v>
      </c>
      <c r="B34" s="83"/>
      <c r="C34" s="83"/>
      <c r="D34" s="83"/>
      <c r="E34" s="84"/>
      <c r="F34" s="76"/>
      <c r="G34" s="77"/>
    </row>
    <row r="35" spans="1:7" s="4" customFormat="1" ht="15" customHeight="1" thickBot="1" x14ac:dyDescent="0.3">
      <c r="A35" s="92" t="s">
        <v>23</v>
      </c>
      <c r="B35" s="93"/>
      <c r="C35" s="93"/>
      <c r="D35" s="93"/>
      <c r="E35" s="94"/>
      <c r="F35" s="135">
        <v>21968.48</v>
      </c>
      <c r="G35" s="136"/>
    </row>
    <row r="36" spans="1:7" ht="15" customHeight="1" thickTop="1" x14ac:dyDescent="0.25">
      <c r="A36" s="127" t="s">
        <v>24</v>
      </c>
      <c r="B36" s="128"/>
      <c r="C36" s="128"/>
      <c r="D36" s="128"/>
      <c r="E36" s="129"/>
      <c r="F36" s="74">
        <f>SUM(F33:G35)</f>
        <v>477199.22</v>
      </c>
      <c r="G36" s="75"/>
    </row>
  </sheetData>
  <sheetProtection sheet="1" objects="1" scenarios="1" selectLockedCells="1"/>
  <mergeCells count="66">
    <mergeCell ref="F36:G36"/>
    <mergeCell ref="F27:G27"/>
    <mergeCell ref="F28:G28"/>
    <mergeCell ref="F29:G29"/>
    <mergeCell ref="F30:G30"/>
    <mergeCell ref="F31:G31"/>
    <mergeCell ref="F35:G35"/>
    <mergeCell ref="F33:G33"/>
    <mergeCell ref="F34:G34"/>
    <mergeCell ref="F32:G32"/>
    <mergeCell ref="A1:G1"/>
    <mergeCell ref="B31:E31"/>
    <mergeCell ref="B24:E24"/>
    <mergeCell ref="B10:E10"/>
    <mergeCell ref="B11:E11"/>
    <mergeCell ref="F19:G19"/>
    <mergeCell ref="F20:G20"/>
    <mergeCell ref="F21:G21"/>
    <mergeCell ref="F24:G24"/>
    <mergeCell ref="F25:G25"/>
    <mergeCell ref="F26:G26"/>
    <mergeCell ref="F10:G10"/>
    <mergeCell ref="F12:G12"/>
    <mergeCell ref="F13:G13"/>
    <mergeCell ref="F14:G14"/>
    <mergeCell ref="F17:G17"/>
    <mergeCell ref="F15:G15"/>
    <mergeCell ref="F22:G22"/>
    <mergeCell ref="F23:G23"/>
    <mergeCell ref="F7:G7"/>
    <mergeCell ref="F18:G18"/>
    <mergeCell ref="D2:E2"/>
    <mergeCell ref="A7:E7"/>
    <mergeCell ref="B17:E17"/>
    <mergeCell ref="B18:E18"/>
    <mergeCell ref="B8:E8"/>
    <mergeCell ref="B9:E9"/>
    <mergeCell ref="B16:E16"/>
    <mergeCell ref="B12:E12"/>
    <mergeCell ref="F5:G5"/>
    <mergeCell ref="F6:G6"/>
    <mergeCell ref="F16:G16"/>
    <mergeCell ref="F8:G8"/>
    <mergeCell ref="F9:G9"/>
    <mergeCell ref="F11:G11"/>
    <mergeCell ref="D3:E3"/>
    <mergeCell ref="A35:E35"/>
    <mergeCell ref="A36:E36"/>
    <mergeCell ref="B19:E19"/>
    <mergeCell ref="B20:E20"/>
    <mergeCell ref="A5:E6"/>
    <mergeCell ref="B29:E29"/>
    <mergeCell ref="A34:E34"/>
    <mergeCell ref="B13:E13"/>
    <mergeCell ref="B30:E30"/>
    <mergeCell ref="B32:E32"/>
    <mergeCell ref="B25:E25"/>
    <mergeCell ref="B26:E26"/>
    <mergeCell ref="B27:E27"/>
    <mergeCell ref="B14:E14"/>
    <mergeCell ref="B15:E15"/>
    <mergeCell ref="A33:E33"/>
    <mergeCell ref="B28:E28"/>
    <mergeCell ref="B21:E21"/>
    <mergeCell ref="B22:E22"/>
    <mergeCell ref="B23:E23"/>
  </mergeCells>
  <phoneticPr fontId="2" type="noConversion"/>
  <printOptions horizontalCentered="1"/>
  <pageMargins left="0.5" right="0.4" top="0.91" bottom="0.75" header="0.5" footer="0.5"/>
  <pageSetup orientation="portrait" r:id="rId1"/>
  <headerFooter alignWithMargins="0">
    <oddHeader xml:space="preserve">&amp;R&amp;"Arial,Bold"&amp;12Enclosure 3 </oddHeader>
    <oddFooter>&amp;LUpdated: 04/08/2014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U36"/>
  <sheetViews>
    <sheetView zoomScaleNormal="100" zoomScaleSheetLayoutView="100" workbookViewId="0">
      <selection sqref="A1:G1"/>
    </sheetView>
  </sheetViews>
  <sheetFormatPr defaultColWidth="0" defaultRowHeight="15" zeroHeight="1" x14ac:dyDescent="0.2"/>
  <cols>
    <col min="1" max="2" width="3.7109375" style="11" customWidth="1"/>
    <col min="3" max="3" width="4.5703125" style="11" customWidth="1"/>
    <col min="4" max="4" width="3.7109375" style="11" customWidth="1"/>
    <col min="5" max="5" width="20.42578125" style="11" customWidth="1"/>
    <col min="6" max="6" width="7.7109375" style="11" customWidth="1"/>
    <col min="7" max="7" width="32.140625" style="11" customWidth="1"/>
    <col min="8" max="10" width="12.7109375" hidden="1" customWidth="1"/>
    <col min="11" max="255" width="0" hidden="1" customWidth="1"/>
    <col min="256" max="16384" width="0.140625" hidden="1"/>
  </cols>
  <sheetData>
    <row r="1" spans="1:10" ht="60" customHeight="1" x14ac:dyDescent="0.2">
      <c r="A1" s="99" t="s">
        <v>46</v>
      </c>
      <c r="B1" s="99"/>
      <c r="C1" s="99"/>
      <c r="D1" s="99"/>
      <c r="E1" s="99"/>
      <c r="F1" s="99"/>
      <c r="G1" s="99"/>
    </row>
    <row r="2" spans="1:10" ht="20.100000000000001" customHeight="1" x14ac:dyDescent="0.25">
      <c r="A2" s="10" t="s">
        <v>8</v>
      </c>
      <c r="B2" s="10"/>
      <c r="C2" s="10"/>
      <c r="D2" s="132" t="str">
        <f>CSS!D2</f>
        <v>Mendocino</v>
      </c>
      <c r="E2" s="132"/>
      <c r="F2" s="12" t="s">
        <v>9</v>
      </c>
      <c r="G2" s="25">
        <v>41767</v>
      </c>
    </row>
    <row r="3" spans="1:10" ht="15" customHeight="1" x14ac:dyDescent="0.25">
      <c r="A3" s="20"/>
      <c r="B3" s="20"/>
      <c r="C3" s="20"/>
      <c r="D3" s="109"/>
      <c r="E3" s="109"/>
      <c r="F3" s="26"/>
      <c r="G3" s="22"/>
    </row>
    <row r="4" spans="1:10" x14ac:dyDescent="0.2">
      <c r="A4" s="22"/>
      <c r="B4" s="22"/>
      <c r="C4" s="22"/>
      <c r="D4" s="22"/>
      <c r="E4" s="22"/>
      <c r="F4" s="22"/>
      <c r="G4" s="22"/>
    </row>
    <row r="5" spans="1:10" s="3" customFormat="1" ht="15" customHeight="1" x14ac:dyDescent="0.25">
      <c r="A5" s="100" t="s">
        <v>71</v>
      </c>
      <c r="B5" s="101"/>
      <c r="C5" s="101"/>
      <c r="D5" s="101"/>
      <c r="E5" s="102"/>
      <c r="F5" s="133" t="s">
        <v>0</v>
      </c>
      <c r="G5" s="134"/>
    </row>
    <row r="6" spans="1:10" s="1" customFormat="1" ht="42" customHeight="1" x14ac:dyDescent="0.2">
      <c r="A6" s="106"/>
      <c r="B6" s="107"/>
      <c r="C6" s="107"/>
      <c r="D6" s="107"/>
      <c r="E6" s="108"/>
      <c r="F6" s="117" t="s">
        <v>74</v>
      </c>
      <c r="G6" s="118"/>
      <c r="H6" s="2"/>
      <c r="I6" s="2"/>
      <c r="J6" s="2"/>
    </row>
    <row r="7" spans="1:10" ht="15" customHeight="1" x14ac:dyDescent="0.25">
      <c r="A7" s="95" t="s">
        <v>36</v>
      </c>
      <c r="B7" s="111"/>
      <c r="C7" s="111"/>
      <c r="D7" s="111"/>
      <c r="E7" s="112"/>
      <c r="F7" s="140"/>
      <c r="G7" s="141"/>
    </row>
    <row r="8" spans="1:10" ht="15" customHeight="1" x14ac:dyDescent="0.2">
      <c r="A8" s="13">
        <v>1</v>
      </c>
      <c r="B8" s="85"/>
      <c r="C8" s="86"/>
      <c r="D8" s="86"/>
      <c r="E8" s="87"/>
      <c r="F8" s="142"/>
      <c r="G8" s="143"/>
    </row>
    <row r="9" spans="1:10" ht="15" customHeight="1" x14ac:dyDescent="0.2">
      <c r="A9" s="13">
        <v>2</v>
      </c>
      <c r="B9" s="85"/>
      <c r="C9" s="86"/>
      <c r="D9" s="86"/>
      <c r="E9" s="87"/>
      <c r="F9" s="142"/>
      <c r="G9" s="143"/>
    </row>
    <row r="10" spans="1:10" ht="15" customHeight="1" x14ac:dyDescent="0.2">
      <c r="A10" s="13">
        <v>3</v>
      </c>
      <c r="B10" s="85"/>
      <c r="C10" s="86"/>
      <c r="D10" s="86"/>
      <c r="E10" s="87"/>
      <c r="F10" s="142"/>
      <c r="G10" s="143"/>
    </row>
    <row r="11" spans="1:10" ht="15" customHeight="1" x14ac:dyDescent="0.2">
      <c r="A11" s="13">
        <v>4</v>
      </c>
      <c r="B11" s="85"/>
      <c r="C11" s="86"/>
      <c r="D11" s="86"/>
      <c r="E11" s="87"/>
      <c r="F11" s="142"/>
      <c r="G11" s="143"/>
    </row>
    <row r="12" spans="1:10" ht="15" customHeight="1" x14ac:dyDescent="0.2">
      <c r="A12" s="13">
        <v>5</v>
      </c>
      <c r="B12" s="85"/>
      <c r="C12" s="86"/>
      <c r="D12" s="86"/>
      <c r="E12" s="87"/>
      <c r="F12" s="142"/>
      <c r="G12" s="143"/>
    </row>
    <row r="13" spans="1:10" ht="15" customHeight="1" x14ac:dyDescent="0.2">
      <c r="A13" s="13">
        <v>6</v>
      </c>
      <c r="B13" s="85"/>
      <c r="C13" s="86"/>
      <c r="D13" s="86"/>
      <c r="E13" s="87"/>
      <c r="F13" s="142"/>
      <c r="G13" s="143"/>
    </row>
    <row r="14" spans="1:10" ht="15" customHeight="1" x14ac:dyDescent="0.2">
      <c r="A14" s="13">
        <v>7</v>
      </c>
      <c r="B14" s="85"/>
      <c r="C14" s="86"/>
      <c r="D14" s="86"/>
      <c r="E14" s="87"/>
      <c r="F14" s="142"/>
      <c r="G14" s="143"/>
    </row>
    <row r="15" spans="1:10" ht="15" customHeight="1" x14ac:dyDescent="0.2">
      <c r="A15" s="13">
        <v>8</v>
      </c>
      <c r="B15" s="85"/>
      <c r="C15" s="86"/>
      <c r="D15" s="86"/>
      <c r="E15" s="87"/>
      <c r="F15" s="142"/>
      <c r="G15" s="143"/>
    </row>
    <row r="16" spans="1:10" ht="15" customHeight="1" x14ac:dyDescent="0.2">
      <c r="A16" s="13">
        <v>9</v>
      </c>
      <c r="B16" s="85"/>
      <c r="C16" s="86"/>
      <c r="D16" s="86"/>
      <c r="E16" s="87"/>
      <c r="F16" s="142"/>
      <c r="G16" s="143"/>
    </row>
    <row r="17" spans="1:7" ht="15" customHeight="1" x14ac:dyDescent="0.2">
      <c r="A17" s="13">
        <v>10</v>
      </c>
      <c r="B17" s="85"/>
      <c r="C17" s="86"/>
      <c r="D17" s="86"/>
      <c r="E17" s="87"/>
      <c r="F17" s="142"/>
      <c r="G17" s="143"/>
    </row>
    <row r="18" spans="1:7" ht="15" customHeight="1" x14ac:dyDescent="0.2">
      <c r="A18" s="13">
        <v>11</v>
      </c>
      <c r="B18" s="85"/>
      <c r="C18" s="86"/>
      <c r="D18" s="86"/>
      <c r="E18" s="87"/>
      <c r="F18" s="142"/>
      <c r="G18" s="143"/>
    </row>
    <row r="19" spans="1:7" ht="15" customHeight="1" x14ac:dyDescent="0.2">
      <c r="A19" s="13">
        <v>12</v>
      </c>
      <c r="B19" s="85"/>
      <c r="C19" s="86"/>
      <c r="D19" s="86"/>
      <c r="E19" s="87"/>
      <c r="F19" s="142"/>
      <c r="G19" s="143"/>
    </row>
    <row r="20" spans="1:7" ht="15" customHeight="1" x14ac:dyDescent="0.2">
      <c r="A20" s="13">
        <v>13</v>
      </c>
      <c r="B20" s="85"/>
      <c r="C20" s="86"/>
      <c r="D20" s="86"/>
      <c r="E20" s="87"/>
      <c r="F20" s="142"/>
      <c r="G20" s="143"/>
    </row>
    <row r="21" spans="1:7" ht="15" customHeight="1" x14ac:dyDescent="0.2">
      <c r="A21" s="13">
        <v>14</v>
      </c>
      <c r="B21" s="85"/>
      <c r="C21" s="86"/>
      <c r="D21" s="86"/>
      <c r="E21" s="87"/>
      <c r="F21" s="142"/>
      <c r="G21" s="143"/>
    </row>
    <row r="22" spans="1:7" ht="15" customHeight="1" x14ac:dyDescent="0.2">
      <c r="A22" s="13">
        <v>15</v>
      </c>
      <c r="B22" s="85"/>
      <c r="C22" s="86"/>
      <c r="D22" s="86"/>
      <c r="E22" s="87"/>
      <c r="F22" s="142"/>
      <c r="G22" s="143"/>
    </row>
    <row r="23" spans="1:7" ht="15" customHeight="1" x14ac:dyDescent="0.2">
      <c r="A23" s="13">
        <v>16</v>
      </c>
      <c r="B23" s="85"/>
      <c r="C23" s="86"/>
      <c r="D23" s="86"/>
      <c r="E23" s="87"/>
      <c r="F23" s="142"/>
      <c r="G23" s="143"/>
    </row>
    <row r="24" spans="1:7" ht="15" customHeight="1" x14ac:dyDescent="0.2">
      <c r="A24" s="13">
        <v>17</v>
      </c>
      <c r="B24" s="85"/>
      <c r="C24" s="86"/>
      <c r="D24" s="86"/>
      <c r="E24" s="87"/>
      <c r="F24" s="142"/>
      <c r="G24" s="143"/>
    </row>
    <row r="25" spans="1:7" ht="15" customHeight="1" x14ac:dyDescent="0.2">
      <c r="A25" s="13">
        <v>18</v>
      </c>
      <c r="B25" s="85"/>
      <c r="C25" s="86"/>
      <c r="D25" s="86"/>
      <c r="E25" s="87"/>
      <c r="F25" s="142"/>
      <c r="G25" s="143"/>
    </row>
    <row r="26" spans="1:7" ht="15" customHeight="1" x14ac:dyDescent="0.2">
      <c r="A26" s="13">
        <v>19</v>
      </c>
      <c r="B26" s="85"/>
      <c r="C26" s="86"/>
      <c r="D26" s="86"/>
      <c r="E26" s="87"/>
      <c r="F26" s="142"/>
      <c r="G26" s="143"/>
    </row>
    <row r="27" spans="1:7" ht="15" customHeight="1" x14ac:dyDescent="0.2">
      <c r="A27" s="13">
        <v>20</v>
      </c>
      <c r="B27" s="85"/>
      <c r="C27" s="86"/>
      <c r="D27" s="86"/>
      <c r="E27" s="87"/>
      <c r="F27" s="142"/>
      <c r="G27" s="143"/>
    </row>
    <row r="28" spans="1:7" ht="15" customHeight="1" x14ac:dyDescent="0.2">
      <c r="A28" s="13">
        <v>21</v>
      </c>
      <c r="B28" s="85"/>
      <c r="C28" s="86"/>
      <c r="D28" s="86"/>
      <c r="E28" s="87"/>
      <c r="F28" s="142"/>
      <c r="G28" s="143"/>
    </row>
    <row r="29" spans="1:7" ht="15" customHeight="1" x14ac:dyDescent="0.2">
      <c r="A29" s="13">
        <v>22</v>
      </c>
      <c r="B29" s="85"/>
      <c r="C29" s="86"/>
      <c r="D29" s="86"/>
      <c r="E29" s="87"/>
      <c r="F29" s="142"/>
      <c r="G29" s="143"/>
    </row>
    <row r="30" spans="1:7" ht="15" customHeight="1" x14ac:dyDescent="0.2">
      <c r="A30" s="13">
        <v>23</v>
      </c>
      <c r="B30" s="85"/>
      <c r="C30" s="86"/>
      <c r="D30" s="86"/>
      <c r="E30" s="87"/>
      <c r="F30" s="142"/>
      <c r="G30" s="143"/>
    </row>
    <row r="31" spans="1:7" ht="15" customHeight="1" x14ac:dyDescent="0.2">
      <c r="A31" s="13">
        <v>24</v>
      </c>
      <c r="B31" s="85"/>
      <c r="C31" s="86"/>
      <c r="D31" s="86"/>
      <c r="E31" s="87"/>
      <c r="F31" s="142"/>
      <c r="G31" s="143"/>
    </row>
    <row r="32" spans="1:7" s="4" customFormat="1" ht="15" customHeight="1" x14ac:dyDescent="0.2">
      <c r="A32" s="13">
        <v>25</v>
      </c>
      <c r="B32" s="85"/>
      <c r="C32" s="86"/>
      <c r="D32" s="86"/>
      <c r="E32" s="87"/>
      <c r="F32" s="142"/>
      <c r="G32" s="143"/>
    </row>
    <row r="33" spans="1:7" s="4" customFormat="1" ht="15" customHeight="1" x14ac:dyDescent="0.25">
      <c r="A33" s="144" t="s">
        <v>82</v>
      </c>
      <c r="B33" s="145"/>
      <c r="C33" s="145"/>
      <c r="D33" s="145"/>
      <c r="E33" s="146"/>
      <c r="F33" s="142">
        <f>SUM(F8:G32)</f>
        <v>0</v>
      </c>
      <c r="G33" s="143"/>
    </row>
    <row r="34" spans="1:7" s="4" customFormat="1" ht="15" customHeight="1" x14ac:dyDescent="0.25">
      <c r="A34" s="82" t="s">
        <v>72</v>
      </c>
      <c r="B34" s="83"/>
      <c r="C34" s="83"/>
      <c r="D34" s="83"/>
      <c r="E34" s="84"/>
      <c r="F34" s="142"/>
      <c r="G34" s="143"/>
    </row>
    <row r="35" spans="1:7" s="4" customFormat="1" ht="15" customHeight="1" thickBot="1" x14ac:dyDescent="0.3">
      <c r="A35" s="137" t="s">
        <v>28</v>
      </c>
      <c r="B35" s="138"/>
      <c r="C35" s="138"/>
      <c r="D35" s="138"/>
      <c r="E35" s="139"/>
      <c r="F35" s="149"/>
      <c r="G35" s="150"/>
    </row>
    <row r="36" spans="1:7" ht="15" customHeight="1" thickTop="1" x14ac:dyDescent="0.25">
      <c r="A36" s="127" t="s">
        <v>29</v>
      </c>
      <c r="B36" s="128"/>
      <c r="C36" s="128"/>
      <c r="D36" s="128"/>
      <c r="E36" s="129"/>
      <c r="F36" s="147">
        <f>SUM(F33:G35)</f>
        <v>0</v>
      </c>
      <c r="G36" s="148"/>
    </row>
  </sheetData>
  <sheetProtection sheet="1" objects="1" scenarios="1" selectLockedCells="1"/>
  <mergeCells count="66">
    <mergeCell ref="F18:G18"/>
    <mergeCell ref="F36:G36"/>
    <mergeCell ref="F32:G32"/>
    <mergeCell ref="F35:G35"/>
    <mergeCell ref="F6:G6"/>
    <mergeCell ref="F22:G22"/>
    <mergeCell ref="F23:G23"/>
    <mergeCell ref="F24:G24"/>
    <mergeCell ref="F25:G25"/>
    <mergeCell ref="F26:G26"/>
    <mergeCell ref="F19:G19"/>
    <mergeCell ref="F20:G20"/>
    <mergeCell ref="F21:G21"/>
    <mergeCell ref="F12:G12"/>
    <mergeCell ref="F13:G13"/>
    <mergeCell ref="F14:G14"/>
    <mergeCell ref="A34:E34"/>
    <mergeCell ref="F34:G34"/>
    <mergeCell ref="F27:G27"/>
    <mergeCell ref="F28:G28"/>
    <mergeCell ref="F29:G29"/>
    <mergeCell ref="F30:G30"/>
    <mergeCell ref="F31:G31"/>
    <mergeCell ref="A33:E33"/>
    <mergeCell ref="F33:G33"/>
    <mergeCell ref="B31:E31"/>
    <mergeCell ref="B24:E24"/>
    <mergeCell ref="B13:E13"/>
    <mergeCell ref="B14:E14"/>
    <mergeCell ref="B15:E15"/>
    <mergeCell ref="B18:E18"/>
    <mergeCell ref="B17:E17"/>
    <mergeCell ref="A1:G1"/>
    <mergeCell ref="A7:E7"/>
    <mergeCell ref="B8:E8"/>
    <mergeCell ref="B9:E9"/>
    <mergeCell ref="F7:G7"/>
    <mergeCell ref="F8:G8"/>
    <mergeCell ref="F9:G9"/>
    <mergeCell ref="F10:G10"/>
    <mergeCell ref="F11:G11"/>
    <mergeCell ref="F17:G17"/>
    <mergeCell ref="F5:G5"/>
    <mergeCell ref="F15:G15"/>
    <mergeCell ref="F16:G16"/>
    <mergeCell ref="B11:E11"/>
    <mergeCell ref="A35:E35"/>
    <mergeCell ref="A36:E36"/>
    <mergeCell ref="D2:E2"/>
    <mergeCell ref="D3:E3"/>
    <mergeCell ref="A5:E6"/>
    <mergeCell ref="B23:E23"/>
    <mergeCell ref="B20:E20"/>
    <mergeCell ref="B19:E19"/>
    <mergeCell ref="B32:E32"/>
    <mergeCell ref="B25:E25"/>
    <mergeCell ref="B10:E10"/>
    <mergeCell ref="B22:E22"/>
    <mergeCell ref="B21:E21"/>
    <mergeCell ref="B12:E12"/>
    <mergeCell ref="B16:E16"/>
    <mergeCell ref="B26:E26"/>
    <mergeCell ref="B27:E27"/>
    <mergeCell ref="B28:E28"/>
    <mergeCell ref="B29:E29"/>
    <mergeCell ref="B30:E30"/>
  </mergeCells>
  <phoneticPr fontId="2" type="noConversion"/>
  <printOptions horizontalCentered="1"/>
  <pageMargins left="0.5" right="0.5" top="1.26" bottom="0.75" header="0.5" footer="0.5"/>
  <pageSetup orientation="portrait" r:id="rId1"/>
  <headerFooter alignWithMargins="0">
    <oddHeader>&amp;R&amp;"Arial,Bold"&amp;12Enclosure 3</oddHeader>
    <oddFooter>&amp;LUpdated: 04/08/2014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5"/>
  <sheetViews>
    <sheetView zoomScaleNormal="100" zoomScaleSheetLayoutView="100" workbookViewId="0">
      <selection sqref="A1:G1"/>
    </sheetView>
  </sheetViews>
  <sheetFormatPr defaultColWidth="0" defaultRowHeight="12.75" zeroHeight="1" x14ac:dyDescent="0.2"/>
  <cols>
    <col min="1" max="4" width="3.7109375" customWidth="1"/>
    <col min="5" max="5" width="38" customWidth="1"/>
    <col min="6" max="6" width="7" customWidth="1"/>
    <col min="7" max="7" width="20.28515625" customWidth="1"/>
    <col min="8" max="10" width="12.7109375" hidden="1" customWidth="1"/>
  </cols>
  <sheetData>
    <row r="1" spans="1:10" ht="58.5" customHeight="1" x14ac:dyDescent="0.2">
      <c r="A1" s="99" t="s">
        <v>47</v>
      </c>
      <c r="B1" s="99"/>
      <c r="C1" s="99"/>
      <c r="D1" s="99"/>
      <c r="E1" s="99"/>
      <c r="F1" s="99"/>
      <c r="G1" s="99"/>
    </row>
    <row r="2" spans="1:10" ht="20.100000000000001" customHeight="1" x14ac:dyDescent="0.25">
      <c r="A2" s="10" t="s">
        <v>8</v>
      </c>
      <c r="B2" s="10"/>
      <c r="C2" s="10"/>
      <c r="D2" s="132" t="str">
        <f>CSS!D2</f>
        <v>Mendocino</v>
      </c>
      <c r="E2" s="132"/>
      <c r="F2" s="12" t="s">
        <v>9</v>
      </c>
      <c r="G2" s="6">
        <v>41767</v>
      </c>
    </row>
    <row r="3" spans="1:10" ht="15" customHeight="1" x14ac:dyDescent="0.25">
      <c r="A3" s="20"/>
      <c r="B3" s="20"/>
      <c r="C3" s="20"/>
      <c r="D3" s="109"/>
      <c r="E3" s="109"/>
      <c r="F3" s="26"/>
      <c r="G3" s="22"/>
    </row>
    <row r="4" spans="1:10" ht="15" x14ac:dyDescent="0.2">
      <c r="A4" s="22"/>
      <c r="B4" s="22"/>
      <c r="C4" s="22"/>
      <c r="D4" s="22"/>
      <c r="E4" s="22"/>
      <c r="F4" s="22"/>
      <c r="G4" s="22"/>
    </row>
    <row r="5" spans="1:10" s="3" customFormat="1" ht="18.75" customHeight="1" x14ac:dyDescent="0.2">
      <c r="A5" s="100" t="s">
        <v>73</v>
      </c>
      <c r="B5" s="101"/>
      <c r="C5" s="101"/>
      <c r="D5" s="101"/>
      <c r="E5" s="102"/>
      <c r="F5" s="100" t="s">
        <v>0</v>
      </c>
      <c r="G5" s="102"/>
    </row>
    <row r="6" spans="1:10" s="1" customFormat="1" ht="42" customHeight="1" x14ac:dyDescent="0.2">
      <c r="A6" s="106"/>
      <c r="B6" s="107"/>
      <c r="C6" s="107"/>
      <c r="D6" s="107"/>
      <c r="E6" s="108"/>
      <c r="F6" s="117" t="s">
        <v>74</v>
      </c>
      <c r="G6" s="118"/>
      <c r="H6" s="2"/>
      <c r="I6" s="2"/>
      <c r="J6" s="2"/>
    </row>
    <row r="7" spans="1:10" ht="15" customHeight="1" x14ac:dyDescent="0.25">
      <c r="A7" s="28" t="s">
        <v>41</v>
      </c>
      <c r="B7" s="29"/>
      <c r="C7" s="29"/>
      <c r="D7" s="29"/>
      <c r="E7" s="30"/>
      <c r="F7" s="155"/>
      <c r="G7" s="156"/>
    </row>
    <row r="8" spans="1:10" ht="15" customHeight="1" x14ac:dyDescent="0.2">
      <c r="A8" s="33"/>
      <c r="B8" s="31" t="s">
        <v>10</v>
      </c>
      <c r="C8" s="31"/>
      <c r="D8" s="31"/>
      <c r="E8" s="32"/>
      <c r="F8" s="153"/>
      <c r="G8" s="154"/>
    </row>
    <row r="9" spans="1:10" ht="15" customHeight="1" x14ac:dyDescent="0.2">
      <c r="A9" s="33"/>
      <c r="B9" s="31" t="s">
        <v>11</v>
      </c>
      <c r="C9" s="31"/>
      <c r="D9" s="31"/>
      <c r="E9" s="32"/>
      <c r="F9" s="153">
        <v>6496</v>
      </c>
      <c r="G9" s="154"/>
    </row>
    <row r="10" spans="1:10" ht="15" customHeight="1" x14ac:dyDescent="0.2">
      <c r="A10" s="33"/>
      <c r="B10" s="31" t="s">
        <v>12</v>
      </c>
      <c r="C10" s="31"/>
      <c r="D10" s="31"/>
      <c r="E10" s="32"/>
      <c r="F10" s="153"/>
      <c r="G10" s="154"/>
    </row>
    <row r="11" spans="1:10" ht="15" customHeight="1" x14ac:dyDescent="0.2">
      <c r="A11" s="33"/>
      <c r="B11" s="31" t="s">
        <v>13</v>
      </c>
      <c r="C11" s="31"/>
      <c r="D11" s="31"/>
      <c r="E11" s="32"/>
      <c r="F11" s="153"/>
      <c r="G11" s="154"/>
    </row>
    <row r="12" spans="1:10" ht="15" customHeight="1" x14ac:dyDescent="0.2">
      <c r="A12" s="33"/>
      <c r="B12" s="31" t="s">
        <v>14</v>
      </c>
      <c r="C12" s="31"/>
      <c r="D12" s="31"/>
      <c r="E12" s="32"/>
      <c r="F12" s="153"/>
      <c r="G12" s="154"/>
    </row>
    <row r="13" spans="1:10" ht="15" customHeight="1" x14ac:dyDescent="0.25">
      <c r="A13" s="144" t="s">
        <v>83</v>
      </c>
      <c r="B13" s="145"/>
      <c r="C13" s="145"/>
      <c r="D13" s="145"/>
      <c r="E13" s="146"/>
      <c r="F13" s="153">
        <f>SUM(F8:G12)</f>
        <v>6496</v>
      </c>
      <c r="G13" s="154"/>
    </row>
    <row r="14" spans="1:10" s="4" customFormat="1" ht="15" customHeight="1" thickBot="1" x14ac:dyDescent="0.3">
      <c r="A14" s="92" t="s">
        <v>26</v>
      </c>
      <c r="B14" s="93"/>
      <c r="C14" s="93"/>
      <c r="D14" s="93"/>
      <c r="E14" s="94"/>
      <c r="F14" s="151"/>
      <c r="G14" s="152"/>
    </row>
    <row r="15" spans="1:10" ht="15" customHeight="1" thickTop="1" x14ac:dyDescent="0.25">
      <c r="A15" s="17" t="s">
        <v>27</v>
      </c>
      <c r="B15" s="18"/>
      <c r="C15" s="18"/>
      <c r="D15" s="18"/>
      <c r="E15" s="19"/>
      <c r="F15" s="157">
        <f>SUM(F13:G14)</f>
        <v>6496</v>
      </c>
      <c r="G15" s="158"/>
    </row>
  </sheetData>
  <sheetProtection sheet="1" objects="1" scenarios="1" selectLockedCells="1"/>
  <mergeCells count="17">
    <mergeCell ref="F15:G15"/>
    <mergeCell ref="D3:E3"/>
    <mergeCell ref="D2:E2"/>
    <mergeCell ref="A1:G1"/>
    <mergeCell ref="F5:G5"/>
    <mergeCell ref="F8:G8"/>
    <mergeCell ref="A14:E14"/>
    <mergeCell ref="F12:G12"/>
    <mergeCell ref="F14:G14"/>
    <mergeCell ref="A5:E6"/>
    <mergeCell ref="A13:E13"/>
    <mergeCell ref="F13:G13"/>
    <mergeCell ref="F6:G6"/>
    <mergeCell ref="F7:G7"/>
    <mergeCell ref="F9:G9"/>
    <mergeCell ref="F10:G10"/>
    <mergeCell ref="F11:G11"/>
  </mergeCells>
  <phoneticPr fontId="2" type="noConversion"/>
  <printOptions horizontalCentered="1"/>
  <pageMargins left="0.5" right="0.5" top="1.0900000000000001" bottom="0.75" header="0.5" footer="0.5"/>
  <pageSetup orientation="portrait" r:id="rId1"/>
  <headerFooter alignWithMargins="0">
    <oddHeader>&amp;R&amp;"Arial,Bold"&amp;12Enclosure 3</oddHeader>
    <oddFooter>&amp;LUpdated: 04/08/2014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40"/>
  <sheetViews>
    <sheetView zoomScaleNormal="100" workbookViewId="0">
      <selection sqref="A1:G1"/>
    </sheetView>
  </sheetViews>
  <sheetFormatPr defaultColWidth="0" defaultRowHeight="15" zeroHeight="1" x14ac:dyDescent="0.2"/>
  <cols>
    <col min="1" max="4" width="3.7109375" style="11" customWidth="1"/>
    <col min="5" max="5" width="37.85546875" style="11" customWidth="1"/>
    <col min="6" max="6" width="8.42578125" style="11" customWidth="1"/>
    <col min="7" max="7" width="15.42578125" style="11" customWidth="1"/>
    <col min="8" max="10" width="12.7109375" hidden="1" customWidth="1"/>
  </cols>
  <sheetData>
    <row r="1" spans="1:10" ht="60.75" customHeight="1" x14ac:dyDescent="0.2">
      <c r="A1" s="99" t="s">
        <v>48</v>
      </c>
      <c r="B1" s="99"/>
      <c r="C1" s="99"/>
      <c r="D1" s="99"/>
      <c r="E1" s="99"/>
      <c r="F1" s="99"/>
      <c r="G1" s="99"/>
    </row>
    <row r="2" spans="1:10" ht="20.100000000000001" customHeight="1" x14ac:dyDescent="0.25">
      <c r="A2" s="10" t="s">
        <v>8</v>
      </c>
      <c r="B2" s="10"/>
      <c r="C2" s="10"/>
      <c r="D2" s="132" t="str">
        <f>CSS!D2</f>
        <v>Mendocino</v>
      </c>
      <c r="E2" s="132"/>
      <c r="F2" s="12" t="s">
        <v>9</v>
      </c>
      <c r="G2" s="25">
        <v>41767</v>
      </c>
    </row>
    <row r="3" spans="1:10" ht="15" customHeight="1" x14ac:dyDescent="0.25">
      <c r="A3" s="20"/>
      <c r="B3" s="20"/>
      <c r="C3" s="20"/>
      <c r="D3" s="109"/>
      <c r="E3" s="109"/>
      <c r="F3" s="26"/>
      <c r="G3" s="22"/>
    </row>
    <row r="4" spans="1:10" x14ac:dyDescent="0.2">
      <c r="A4" s="22"/>
      <c r="B4" s="22"/>
      <c r="C4" s="22"/>
      <c r="D4" s="22"/>
      <c r="E4" s="22"/>
      <c r="F4" s="22"/>
      <c r="G4" s="22"/>
    </row>
    <row r="5" spans="1:10" s="3" customFormat="1" ht="19.5" customHeight="1" x14ac:dyDescent="0.2">
      <c r="A5" s="100" t="s">
        <v>96</v>
      </c>
      <c r="B5" s="101"/>
      <c r="C5" s="101"/>
      <c r="D5" s="101"/>
      <c r="E5" s="102"/>
      <c r="F5" s="100" t="s">
        <v>0</v>
      </c>
      <c r="G5" s="102"/>
    </row>
    <row r="6" spans="1:10" s="1" customFormat="1" ht="42" customHeight="1" x14ac:dyDescent="0.2">
      <c r="A6" s="106"/>
      <c r="B6" s="107"/>
      <c r="C6" s="107"/>
      <c r="D6" s="107"/>
      <c r="E6" s="108"/>
      <c r="F6" s="117" t="s">
        <v>75</v>
      </c>
      <c r="G6" s="118"/>
      <c r="H6" s="2"/>
      <c r="I6" s="2"/>
      <c r="J6" s="2"/>
    </row>
    <row r="7" spans="1:10" ht="15" customHeight="1" x14ac:dyDescent="0.25">
      <c r="A7" s="95" t="s">
        <v>37</v>
      </c>
      <c r="B7" s="111"/>
      <c r="C7" s="111"/>
      <c r="D7" s="111"/>
      <c r="E7" s="112"/>
      <c r="F7" s="159"/>
      <c r="G7" s="160"/>
    </row>
    <row r="8" spans="1:10" ht="15" customHeight="1" x14ac:dyDescent="0.2">
      <c r="A8" s="13">
        <v>1</v>
      </c>
      <c r="B8" s="85"/>
      <c r="C8" s="86"/>
      <c r="D8" s="86"/>
      <c r="E8" s="87"/>
      <c r="F8" s="165"/>
      <c r="G8" s="166"/>
    </row>
    <row r="9" spans="1:10" ht="15" customHeight="1" x14ac:dyDescent="0.2">
      <c r="A9" s="13">
        <v>2</v>
      </c>
      <c r="B9" s="85"/>
      <c r="C9" s="86"/>
      <c r="D9" s="86"/>
      <c r="E9" s="87"/>
      <c r="F9" s="165"/>
      <c r="G9" s="166"/>
    </row>
    <row r="10" spans="1:10" ht="15" customHeight="1" x14ac:dyDescent="0.2">
      <c r="A10" s="13">
        <v>3</v>
      </c>
      <c r="B10" s="85"/>
      <c r="C10" s="86"/>
      <c r="D10" s="86"/>
      <c r="E10" s="87"/>
      <c r="F10" s="165"/>
      <c r="G10" s="166"/>
    </row>
    <row r="11" spans="1:10" ht="15" customHeight="1" x14ac:dyDescent="0.2">
      <c r="A11" s="13">
        <v>4</v>
      </c>
      <c r="B11" s="85"/>
      <c r="C11" s="86"/>
      <c r="D11" s="86"/>
      <c r="E11" s="87"/>
      <c r="F11" s="165"/>
      <c r="G11" s="166"/>
    </row>
    <row r="12" spans="1:10" ht="15" customHeight="1" x14ac:dyDescent="0.2">
      <c r="A12" s="13">
        <v>5</v>
      </c>
      <c r="B12" s="85"/>
      <c r="C12" s="86"/>
      <c r="D12" s="86"/>
      <c r="E12" s="87"/>
      <c r="F12" s="165"/>
      <c r="G12" s="166"/>
    </row>
    <row r="13" spans="1:10" ht="15" customHeight="1" x14ac:dyDescent="0.2">
      <c r="A13" s="13">
        <v>6</v>
      </c>
      <c r="B13" s="85"/>
      <c r="C13" s="86"/>
      <c r="D13" s="86"/>
      <c r="E13" s="87"/>
      <c r="F13" s="165"/>
      <c r="G13" s="166"/>
    </row>
    <row r="14" spans="1:10" ht="15" customHeight="1" x14ac:dyDescent="0.2">
      <c r="A14" s="13">
        <v>7</v>
      </c>
      <c r="B14" s="85"/>
      <c r="C14" s="86"/>
      <c r="D14" s="86"/>
      <c r="E14" s="87"/>
      <c r="F14" s="165"/>
      <c r="G14" s="166"/>
    </row>
    <row r="15" spans="1:10" ht="15" customHeight="1" x14ac:dyDescent="0.2">
      <c r="A15" s="13">
        <v>8</v>
      </c>
      <c r="B15" s="85"/>
      <c r="C15" s="86"/>
      <c r="D15" s="86"/>
      <c r="E15" s="87"/>
      <c r="F15" s="165"/>
      <c r="G15" s="166"/>
    </row>
    <row r="16" spans="1:10" ht="15" customHeight="1" x14ac:dyDescent="0.2">
      <c r="A16" s="13">
        <v>9</v>
      </c>
      <c r="B16" s="85"/>
      <c r="C16" s="86"/>
      <c r="D16" s="86"/>
      <c r="E16" s="87"/>
      <c r="F16" s="165"/>
      <c r="G16" s="166"/>
    </row>
    <row r="17" spans="1:7" ht="15" customHeight="1" x14ac:dyDescent="0.2">
      <c r="A17" s="13">
        <v>10</v>
      </c>
      <c r="B17" s="85"/>
      <c r="C17" s="86"/>
      <c r="D17" s="86"/>
      <c r="E17" s="87"/>
      <c r="F17" s="165"/>
      <c r="G17" s="166"/>
    </row>
    <row r="18" spans="1:7" ht="15" customHeight="1" x14ac:dyDescent="0.2">
      <c r="A18" s="13">
        <v>11</v>
      </c>
      <c r="B18" s="85"/>
      <c r="C18" s="86"/>
      <c r="D18" s="86"/>
      <c r="E18" s="87"/>
      <c r="F18" s="165"/>
      <c r="G18" s="166"/>
    </row>
    <row r="19" spans="1:7" ht="15" customHeight="1" x14ac:dyDescent="0.2">
      <c r="A19" s="13">
        <v>12</v>
      </c>
      <c r="B19" s="85"/>
      <c r="C19" s="86"/>
      <c r="D19" s="86"/>
      <c r="E19" s="87"/>
      <c r="F19" s="165"/>
      <c r="G19" s="166"/>
    </row>
    <row r="20" spans="1:7" ht="15" customHeight="1" x14ac:dyDescent="0.25">
      <c r="A20" s="144" t="s">
        <v>84</v>
      </c>
      <c r="B20" s="145"/>
      <c r="C20" s="145"/>
      <c r="D20" s="145"/>
      <c r="E20" s="146"/>
      <c r="F20" s="165">
        <f>SUM(F8:G19)</f>
        <v>0</v>
      </c>
      <c r="G20" s="166"/>
    </row>
    <row r="21" spans="1:7" ht="15" customHeight="1" x14ac:dyDescent="0.25">
      <c r="A21" s="144" t="s">
        <v>34</v>
      </c>
      <c r="B21" s="145"/>
      <c r="C21" s="145"/>
      <c r="D21" s="145"/>
      <c r="E21" s="146"/>
      <c r="F21" s="153"/>
      <c r="G21" s="154"/>
    </row>
    <row r="22" spans="1:7" ht="15" customHeight="1" x14ac:dyDescent="0.25">
      <c r="A22" s="161" t="s">
        <v>35</v>
      </c>
      <c r="B22" s="110"/>
      <c r="C22" s="110"/>
      <c r="D22" s="110"/>
      <c r="E22" s="162"/>
      <c r="F22" s="157">
        <f>SUM(F20:G21)</f>
        <v>0</v>
      </c>
      <c r="G22" s="158"/>
    </row>
    <row r="23" spans="1:7" ht="15" customHeight="1" x14ac:dyDescent="0.25">
      <c r="A23" s="34" t="s">
        <v>31</v>
      </c>
      <c r="B23" s="29"/>
      <c r="C23" s="29"/>
      <c r="D23" s="29"/>
      <c r="E23" s="30"/>
      <c r="F23" s="155"/>
      <c r="G23" s="156"/>
    </row>
    <row r="24" spans="1:7" ht="15" customHeight="1" x14ac:dyDescent="0.2">
      <c r="A24" s="13">
        <v>1</v>
      </c>
      <c r="B24" s="124"/>
      <c r="C24" s="125"/>
      <c r="D24" s="125"/>
      <c r="E24" s="126"/>
      <c r="F24" s="163"/>
      <c r="G24" s="164"/>
    </row>
    <row r="25" spans="1:7" ht="15" customHeight="1" x14ac:dyDescent="0.2">
      <c r="A25" s="13">
        <v>2</v>
      </c>
      <c r="B25" s="124"/>
      <c r="C25" s="125"/>
      <c r="D25" s="125"/>
      <c r="E25" s="126"/>
      <c r="F25" s="163"/>
      <c r="G25" s="164"/>
    </row>
    <row r="26" spans="1:7" ht="15" customHeight="1" x14ac:dyDescent="0.2">
      <c r="A26" s="13">
        <v>3</v>
      </c>
      <c r="B26" s="124"/>
      <c r="C26" s="125"/>
      <c r="D26" s="125"/>
      <c r="E26" s="126"/>
      <c r="F26" s="163"/>
      <c r="G26" s="164"/>
    </row>
    <row r="27" spans="1:7" ht="15" customHeight="1" x14ac:dyDescent="0.2">
      <c r="A27" s="13">
        <v>4</v>
      </c>
      <c r="B27" s="124"/>
      <c r="C27" s="125"/>
      <c r="D27" s="125"/>
      <c r="E27" s="126"/>
      <c r="F27" s="163"/>
      <c r="G27" s="164"/>
    </row>
    <row r="28" spans="1:7" ht="15" customHeight="1" x14ac:dyDescent="0.2">
      <c r="A28" s="13">
        <v>5</v>
      </c>
      <c r="B28" s="124"/>
      <c r="C28" s="125"/>
      <c r="D28" s="125"/>
      <c r="E28" s="126"/>
      <c r="F28" s="163"/>
      <c r="G28" s="164"/>
    </row>
    <row r="29" spans="1:7" ht="15" customHeight="1" x14ac:dyDescent="0.2">
      <c r="A29" s="13">
        <v>6</v>
      </c>
      <c r="B29" s="124"/>
      <c r="C29" s="125"/>
      <c r="D29" s="125"/>
      <c r="E29" s="126"/>
      <c r="F29" s="165"/>
      <c r="G29" s="166"/>
    </row>
    <row r="30" spans="1:7" ht="15" customHeight="1" x14ac:dyDescent="0.2">
      <c r="A30" s="13">
        <v>7</v>
      </c>
      <c r="B30" s="85"/>
      <c r="C30" s="86"/>
      <c r="D30" s="86"/>
      <c r="E30" s="87"/>
      <c r="F30" s="165"/>
      <c r="G30" s="166"/>
    </row>
    <row r="31" spans="1:7" ht="15" customHeight="1" x14ac:dyDescent="0.2">
      <c r="A31" s="13">
        <v>8</v>
      </c>
      <c r="B31" s="85"/>
      <c r="C31" s="86"/>
      <c r="D31" s="86"/>
      <c r="E31" s="87"/>
      <c r="F31" s="165"/>
      <c r="G31" s="166"/>
    </row>
    <row r="32" spans="1:7" ht="15" customHeight="1" x14ac:dyDescent="0.2">
      <c r="A32" s="13">
        <v>9</v>
      </c>
      <c r="B32" s="85"/>
      <c r="C32" s="86"/>
      <c r="D32" s="86"/>
      <c r="E32" s="87"/>
      <c r="F32" s="165"/>
      <c r="G32" s="166"/>
    </row>
    <row r="33" spans="1:7" ht="15" customHeight="1" x14ac:dyDescent="0.2">
      <c r="A33" s="13">
        <v>10</v>
      </c>
      <c r="B33" s="85"/>
      <c r="C33" s="86"/>
      <c r="D33" s="86"/>
      <c r="E33" s="87"/>
      <c r="F33" s="165"/>
      <c r="G33" s="166"/>
    </row>
    <row r="34" spans="1:7" ht="15" customHeight="1" x14ac:dyDescent="0.2">
      <c r="A34" s="13">
        <v>11</v>
      </c>
      <c r="B34" s="85"/>
      <c r="C34" s="86"/>
      <c r="D34" s="86"/>
      <c r="E34" s="87"/>
      <c r="F34" s="165"/>
      <c r="G34" s="166"/>
    </row>
    <row r="35" spans="1:7" s="4" customFormat="1" ht="15" customHeight="1" x14ac:dyDescent="0.2">
      <c r="A35" s="13">
        <v>12</v>
      </c>
      <c r="B35" s="85"/>
      <c r="C35" s="86"/>
      <c r="D35" s="86"/>
      <c r="E35" s="87"/>
      <c r="F35" s="165"/>
      <c r="G35" s="166"/>
    </row>
    <row r="36" spans="1:7" s="4" customFormat="1" ht="15" customHeight="1" x14ac:dyDescent="0.2">
      <c r="A36" s="13">
        <v>13</v>
      </c>
      <c r="B36" s="85"/>
      <c r="C36" s="85"/>
      <c r="D36" s="85"/>
      <c r="E36" s="98"/>
      <c r="F36" s="165"/>
      <c r="G36" s="166"/>
    </row>
    <row r="37" spans="1:7" s="4" customFormat="1" ht="15" customHeight="1" x14ac:dyDescent="0.25">
      <c r="A37" s="82" t="s">
        <v>85</v>
      </c>
      <c r="B37" s="83"/>
      <c r="C37" s="83"/>
      <c r="D37" s="83"/>
      <c r="E37" s="84"/>
      <c r="F37" s="165">
        <f>SUM(F24:G36)</f>
        <v>0</v>
      </c>
      <c r="G37" s="166"/>
    </row>
    <row r="38" spans="1:7" ht="15" customHeight="1" x14ac:dyDescent="0.25">
      <c r="A38" s="82" t="s">
        <v>38</v>
      </c>
      <c r="B38" s="83"/>
      <c r="C38" s="83"/>
      <c r="D38" s="83"/>
      <c r="E38" s="84"/>
      <c r="F38" s="168"/>
      <c r="G38" s="169"/>
    </row>
    <row r="39" spans="1:7" ht="15" customHeight="1" thickBot="1" x14ac:dyDescent="0.3">
      <c r="A39" s="92" t="s">
        <v>39</v>
      </c>
      <c r="B39" s="93"/>
      <c r="C39" s="93"/>
      <c r="D39" s="93"/>
      <c r="E39" s="94"/>
      <c r="F39" s="151">
        <f>F37+F38</f>
        <v>0</v>
      </c>
      <c r="G39" s="152"/>
    </row>
    <row r="40" spans="1:7" ht="16.5" thickTop="1" x14ac:dyDescent="0.25">
      <c r="A40" s="17" t="s">
        <v>30</v>
      </c>
      <c r="B40" s="18"/>
      <c r="C40" s="18"/>
      <c r="D40" s="18"/>
      <c r="E40" s="18"/>
      <c r="F40" s="167">
        <f>F22+F39</f>
        <v>0</v>
      </c>
      <c r="G40" s="158"/>
    </row>
  </sheetData>
  <sheetProtection sheet="1" objects="1" scenarios="1" selectLockedCells="1"/>
  <mergeCells count="72">
    <mergeCell ref="F40:G40"/>
    <mergeCell ref="F39:G39"/>
    <mergeCell ref="A21:E21"/>
    <mergeCell ref="F34:G34"/>
    <mergeCell ref="F35:G35"/>
    <mergeCell ref="F37:G37"/>
    <mergeCell ref="F38:G38"/>
    <mergeCell ref="F29:G29"/>
    <mergeCell ref="F30:G30"/>
    <mergeCell ref="F27:G27"/>
    <mergeCell ref="F36:G36"/>
    <mergeCell ref="B29:E29"/>
    <mergeCell ref="F31:G31"/>
    <mergeCell ref="F32:G32"/>
    <mergeCell ref="F33:G33"/>
    <mergeCell ref="B36:E36"/>
    <mergeCell ref="B31:E31"/>
    <mergeCell ref="F13:G13"/>
    <mergeCell ref="F14:G14"/>
    <mergeCell ref="F15:G15"/>
    <mergeCell ref="F16:G16"/>
    <mergeCell ref="F17:G17"/>
    <mergeCell ref="F21:G21"/>
    <mergeCell ref="F22:G22"/>
    <mergeCell ref="B15:E15"/>
    <mergeCell ref="F28:G28"/>
    <mergeCell ref="B30:E30"/>
    <mergeCell ref="B26:E26"/>
    <mergeCell ref="B28:E28"/>
    <mergeCell ref="B27:E27"/>
    <mergeCell ref="B18:E18"/>
    <mergeCell ref="F18:G18"/>
    <mergeCell ref="F23:G23"/>
    <mergeCell ref="B24:E24"/>
    <mergeCell ref="B25:E25"/>
    <mergeCell ref="A39:E39"/>
    <mergeCell ref="B34:E34"/>
    <mergeCell ref="B35:E35"/>
    <mergeCell ref="A38:E38"/>
    <mergeCell ref="B32:E32"/>
    <mergeCell ref="B33:E33"/>
    <mergeCell ref="A37:E37"/>
    <mergeCell ref="A1:G1"/>
    <mergeCell ref="A7:E7"/>
    <mergeCell ref="D2:E2"/>
    <mergeCell ref="D3:E3"/>
    <mergeCell ref="A5:E6"/>
    <mergeCell ref="F5:G5"/>
    <mergeCell ref="B11:E11"/>
    <mergeCell ref="A22:E22"/>
    <mergeCell ref="F24:G24"/>
    <mergeCell ref="F25:G25"/>
    <mergeCell ref="F26:G26"/>
    <mergeCell ref="A20:E20"/>
    <mergeCell ref="F20:G20"/>
    <mergeCell ref="B19:E19"/>
    <mergeCell ref="B17:E17"/>
    <mergeCell ref="B16:E16"/>
    <mergeCell ref="B14:E14"/>
    <mergeCell ref="F11:G11"/>
    <mergeCell ref="F12:G12"/>
    <mergeCell ref="B13:E13"/>
    <mergeCell ref="B12:E12"/>
    <mergeCell ref="F19:G19"/>
    <mergeCell ref="F6:G6"/>
    <mergeCell ref="F7:G7"/>
    <mergeCell ref="B8:E8"/>
    <mergeCell ref="B9:E9"/>
    <mergeCell ref="B10:E10"/>
    <mergeCell ref="F8:G8"/>
    <mergeCell ref="F9:G9"/>
    <mergeCell ref="F10:G10"/>
  </mergeCells>
  <phoneticPr fontId="2" type="noConversion"/>
  <printOptions horizontalCentered="1"/>
  <pageMargins left="0.5" right="0.5" top="0.97" bottom="0.75" header="0.5" footer="0.5"/>
  <pageSetup orientation="portrait" r:id="rId1"/>
  <headerFooter alignWithMargins="0">
    <oddHeader>&amp;R&amp;"Arial,Bold"&amp;11Enclosure 3</oddHeader>
    <oddFooter>&amp;LUpdated: 04/08/2014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4"/>
  <sheetViews>
    <sheetView zoomScaleNormal="100" workbookViewId="0">
      <selection sqref="A1:G1"/>
    </sheetView>
  </sheetViews>
  <sheetFormatPr defaultColWidth="0" defaultRowHeight="12.75" zeroHeight="1" x14ac:dyDescent="0.2"/>
  <cols>
    <col min="1" max="4" width="3.7109375" customWidth="1"/>
    <col min="5" max="5" width="27.85546875" customWidth="1"/>
    <col min="6" max="6" width="8.42578125" customWidth="1"/>
    <col min="7" max="7" width="25.140625" customWidth="1"/>
    <col min="8" max="10" width="12.7109375" hidden="1" customWidth="1"/>
  </cols>
  <sheetData>
    <row r="1" spans="1:10" ht="57" customHeight="1" x14ac:dyDescent="0.2">
      <c r="A1" s="99" t="s">
        <v>48</v>
      </c>
      <c r="B1" s="99"/>
      <c r="C1" s="99"/>
      <c r="D1" s="99"/>
      <c r="E1" s="99"/>
      <c r="F1" s="99"/>
      <c r="G1" s="99"/>
    </row>
    <row r="2" spans="1:10" ht="20.100000000000001" customHeight="1" x14ac:dyDescent="0.25">
      <c r="A2" s="10" t="s">
        <v>8</v>
      </c>
      <c r="B2" s="10"/>
      <c r="C2" s="10"/>
      <c r="D2" s="132" t="str">
        <f>CSS!D2</f>
        <v>Mendocino</v>
      </c>
      <c r="E2" s="132"/>
      <c r="F2" s="12" t="s">
        <v>9</v>
      </c>
      <c r="G2" s="25" t="s">
        <v>127</v>
      </c>
    </row>
    <row r="3" spans="1:10" ht="15" customHeight="1" x14ac:dyDescent="0.25">
      <c r="A3" s="20"/>
      <c r="B3" s="20"/>
      <c r="C3" s="20"/>
      <c r="D3" s="109"/>
      <c r="E3" s="109"/>
      <c r="F3" s="26"/>
      <c r="G3" s="22"/>
    </row>
    <row r="4" spans="1:10" ht="15" x14ac:dyDescent="0.2">
      <c r="A4" s="22"/>
      <c r="B4" s="22"/>
      <c r="C4" s="22"/>
      <c r="D4" s="22"/>
      <c r="E4" s="22"/>
      <c r="F4" s="22"/>
      <c r="G4" s="22"/>
    </row>
    <row r="5" spans="1:10" s="3" customFormat="1" ht="15" customHeight="1" x14ac:dyDescent="0.2">
      <c r="A5" s="133"/>
      <c r="B5" s="192"/>
      <c r="C5" s="192"/>
      <c r="D5" s="192"/>
      <c r="E5" s="134"/>
      <c r="F5" s="100" t="s">
        <v>0</v>
      </c>
      <c r="G5" s="102"/>
    </row>
    <row r="6" spans="1:10" s="1" customFormat="1" ht="42" customHeight="1" x14ac:dyDescent="0.2">
      <c r="A6" s="193"/>
      <c r="B6" s="194"/>
      <c r="C6" s="194"/>
      <c r="D6" s="194"/>
      <c r="E6" s="195"/>
      <c r="F6" s="117" t="s">
        <v>93</v>
      </c>
      <c r="G6" s="118"/>
      <c r="H6" s="2"/>
      <c r="I6" s="2"/>
      <c r="J6" s="2"/>
    </row>
    <row r="7" spans="1:10" ht="36" customHeight="1" x14ac:dyDescent="0.25">
      <c r="A7" s="173" t="s">
        <v>92</v>
      </c>
      <c r="B7" s="184"/>
      <c r="C7" s="184"/>
      <c r="D7" s="184"/>
      <c r="E7" s="185"/>
      <c r="F7" s="196">
        <v>12300</v>
      </c>
      <c r="G7" s="197"/>
    </row>
    <row r="8" spans="1:10" ht="15" customHeight="1" x14ac:dyDescent="0.2">
      <c r="A8" s="186"/>
      <c r="B8" s="187"/>
      <c r="C8" s="187"/>
      <c r="D8" s="187"/>
      <c r="E8" s="187"/>
      <c r="F8" s="187"/>
      <c r="G8" s="188"/>
    </row>
    <row r="9" spans="1:10" ht="15" customHeight="1" x14ac:dyDescent="0.2">
      <c r="A9" s="189"/>
      <c r="B9" s="190"/>
      <c r="C9" s="190"/>
      <c r="D9" s="190"/>
      <c r="E9" s="190"/>
      <c r="F9" s="190"/>
      <c r="G9" s="191"/>
    </row>
    <row r="10" spans="1:10" ht="25.5" customHeight="1" x14ac:dyDescent="0.25">
      <c r="A10" s="173" t="s">
        <v>33</v>
      </c>
      <c r="B10" s="174"/>
      <c r="C10" s="174"/>
      <c r="D10" s="174"/>
      <c r="E10" s="175"/>
      <c r="F10" s="176">
        <v>0</v>
      </c>
      <c r="G10" s="177"/>
    </row>
    <row r="11" spans="1:10" ht="15" customHeight="1" x14ac:dyDescent="0.2">
      <c r="A11" s="178"/>
      <c r="B11" s="179"/>
      <c r="C11" s="179"/>
      <c r="D11" s="179"/>
      <c r="E11" s="179"/>
      <c r="F11" s="179"/>
      <c r="G11" s="180"/>
    </row>
    <row r="12" spans="1:10" ht="15" customHeight="1" x14ac:dyDescent="0.2">
      <c r="A12" s="181"/>
      <c r="B12" s="182"/>
      <c r="C12" s="182"/>
      <c r="D12" s="182"/>
      <c r="E12" s="182"/>
      <c r="F12" s="182"/>
      <c r="G12" s="183"/>
    </row>
    <row r="13" spans="1:10" ht="25.5" customHeight="1" x14ac:dyDescent="0.25">
      <c r="A13" s="173" t="s">
        <v>94</v>
      </c>
      <c r="B13" s="174"/>
      <c r="C13" s="174"/>
      <c r="D13" s="174"/>
      <c r="E13" s="175"/>
      <c r="F13" s="176"/>
      <c r="G13" s="177"/>
    </row>
    <row r="14" spans="1:10" ht="15" customHeight="1" x14ac:dyDescent="0.2">
      <c r="A14" s="170"/>
      <c r="B14" s="171"/>
      <c r="C14" s="171"/>
      <c r="D14" s="171"/>
      <c r="E14" s="171"/>
      <c r="F14" s="171"/>
      <c r="G14" s="172"/>
    </row>
  </sheetData>
  <sheetProtection sheet="1" objects="1" scenarios="1" selectLockedCells="1"/>
  <mergeCells count="15">
    <mergeCell ref="A7:E7"/>
    <mergeCell ref="A8:G9"/>
    <mergeCell ref="A1:G1"/>
    <mergeCell ref="D2:E2"/>
    <mergeCell ref="D3:E3"/>
    <mergeCell ref="A5:E6"/>
    <mergeCell ref="F5:G5"/>
    <mergeCell ref="F6:G6"/>
    <mergeCell ref="F7:G7"/>
    <mergeCell ref="A14:G14"/>
    <mergeCell ref="A10:E10"/>
    <mergeCell ref="A13:E13"/>
    <mergeCell ref="F13:G13"/>
    <mergeCell ref="F10:G10"/>
    <mergeCell ref="A11:G12"/>
  </mergeCells>
  <pageMargins left="0.7" right="0.7" top="0.75" bottom="0.75" header="0.3" footer="0.3"/>
  <pageSetup orientation="portrait" r:id="rId1"/>
  <headerFooter>
    <oddHeader>&amp;R&amp;"Arial,Bold"Enclosure 3</oddHeader>
    <oddFooter>&amp;LUpdated: 04/08/2014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55"/>
  <sheetViews>
    <sheetView zoomScale="70" zoomScaleNormal="70" zoomScaleSheetLayoutView="70" zoomScalePageLayoutView="80" workbookViewId="0">
      <selection activeCell="B1" sqref="B1:P1"/>
    </sheetView>
  </sheetViews>
  <sheetFormatPr defaultColWidth="0" defaultRowHeight="15" zeroHeight="1" x14ac:dyDescent="0.2"/>
  <cols>
    <col min="1" max="1" width="3.42578125" style="11" customWidth="1"/>
    <col min="2" max="5" width="3.7109375" style="11" customWidth="1"/>
    <col min="6" max="6" width="58.7109375" style="11" customWidth="1"/>
    <col min="7" max="7" width="16" style="22" customWidth="1"/>
    <col min="8" max="8" width="15.85546875" style="22" customWidth="1"/>
    <col min="9" max="9" width="14.7109375" style="22" customWidth="1"/>
    <col min="10" max="10" width="17" style="22" customWidth="1"/>
    <col min="11" max="11" width="19.28515625" style="22" customWidth="1"/>
    <col min="12" max="12" width="14.7109375" style="22" customWidth="1"/>
    <col min="13" max="13" width="16.5703125" style="22" customWidth="1"/>
    <col min="14" max="14" width="16.42578125" style="22" customWidth="1"/>
    <col min="15" max="15" width="14.7109375" style="11" customWidth="1"/>
    <col min="16" max="16" width="17" style="11" customWidth="1"/>
    <col min="17" max="17" width="9.140625" style="11" hidden="1" customWidth="1"/>
    <col min="18" max="16384" width="0" style="11" hidden="1"/>
  </cols>
  <sheetData>
    <row r="1" spans="1:17" ht="41.25" customHeight="1" x14ac:dyDescent="0.2">
      <c r="A1" s="22"/>
      <c r="B1" s="99" t="s">
        <v>97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</row>
    <row r="2" spans="1:17" ht="20.100000000000001" customHeight="1" x14ac:dyDescent="0.25">
      <c r="A2" s="22"/>
      <c r="B2" s="35" t="s">
        <v>8</v>
      </c>
      <c r="C2" s="35"/>
      <c r="D2" s="35"/>
      <c r="E2" s="224" t="s">
        <v>121</v>
      </c>
      <c r="F2" s="224"/>
      <c r="N2" s="5" t="s">
        <v>9</v>
      </c>
      <c r="O2" s="222" t="s">
        <v>127</v>
      </c>
      <c r="P2" s="223"/>
    </row>
    <row r="3" spans="1:17" ht="20.100000000000001" customHeight="1" x14ac:dyDescent="0.25">
      <c r="A3" s="22"/>
      <c r="B3" s="20"/>
      <c r="C3" s="20"/>
      <c r="D3" s="20"/>
      <c r="E3" s="21"/>
      <c r="F3" s="21"/>
      <c r="N3" s="36"/>
      <c r="O3" s="36"/>
      <c r="P3" s="37"/>
    </row>
    <row r="4" spans="1:17" ht="32.25" customHeight="1" x14ac:dyDescent="0.25">
      <c r="A4" s="22"/>
      <c r="B4" s="221" t="s">
        <v>86</v>
      </c>
      <c r="C4" s="221"/>
      <c r="D4" s="221"/>
      <c r="E4" s="221"/>
      <c r="F4" s="221"/>
      <c r="G4" s="69" t="s">
        <v>126</v>
      </c>
      <c r="O4" s="22"/>
      <c r="P4" s="22"/>
    </row>
    <row r="5" spans="1:17" ht="15" customHeight="1" x14ac:dyDescent="0.25">
      <c r="A5" s="22"/>
      <c r="B5" s="36"/>
      <c r="C5" s="36"/>
      <c r="D5" s="36"/>
      <c r="E5" s="36"/>
      <c r="F5" s="36"/>
      <c r="O5" s="22"/>
      <c r="P5" s="22"/>
    </row>
    <row r="6" spans="1:17" ht="15" customHeight="1" x14ac:dyDescent="0.25">
      <c r="A6" s="22"/>
      <c r="B6" s="36"/>
      <c r="C6" s="36"/>
      <c r="D6" s="36"/>
      <c r="E6" s="36"/>
      <c r="F6" s="36"/>
      <c r="O6" s="22"/>
      <c r="P6" s="22"/>
    </row>
    <row r="7" spans="1:17" x14ac:dyDescent="0.2">
      <c r="A7" s="22"/>
      <c r="B7" s="22"/>
      <c r="C7" s="22"/>
      <c r="D7" s="22"/>
      <c r="E7" s="22"/>
      <c r="F7" s="22"/>
      <c r="O7" s="22"/>
      <c r="P7" s="22"/>
    </row>
    <row r="8" spans="1:17" s="49" customFormat="1" ht="15" customHeight="1" x14ac:dyDescent="0.25">
      <c r="A8" s="207"/>
      <c r="B8" s="133" t="s">
        <v>98</v>
      </c>
      <c r="C8" s="192"/>
      <c r="D8" s="192"/>
      <c r="E8" s="192"/>
      <c r="F8" s="134"/>
      <c r="G8" s="48" t="s">
        <v>0</v>
      </c>
      <c r="H8" s="48" t="s">
        <v>1</v>
      </c>
      <c r="I8" s="48" t="s">
        <v>7</v>
      </c>
      <c r="J8" s="48" t="s">
        <v>2</v>
      </c>
      <c r="K8" s="48" t="s">
        <v>3</v>
      </c>
      <c r="L8" s="48" t="s">
        <v>4</v>
      </c>
      <c r="M8" s="48" t="s">
        <v>5</v>
      </c>
      <c r="N8" s="48" t="s">
        <v>6</v>
      </c>
      <c r="O8" s="48" t="s">
        <v>43</v>
      </c>
      <c r="P8" s="48" t="s">
        <v>76</v>
      </c>
    </row>
    <row r="9" spans="1:17" s="49" customFormat="1" ht="15" customHeight="1" x14ac:dyDescent="0.25">
      <c r="A9" s="208"/>
      <c r="B9" s="218"/>
      <c r="C9" s="219"/>
      <c r="D9" s="219"/>
      <c r="E9" s="219"/>
      <c r="F9" s="220"/>
      <c r="G9" s="216" t="s">
        <v>15</v>
      </c>
      <c r="H9" s="216" t="s">
        <v>17</v>
      </c>
      <c r="I9" s="216" t="s">
        <v>40</v>
      </c>
      <c r="J9" s="216" t="s">
        <v>16</v>
      </c>
      <c r="K9" s="216" t="s">
        <v>18</v>
      </c>
      <c r="L9" s="216" t="s">
        <v>32</v>
      </c>
      <c r="M9" s="216" t="s">
        <v>33</v>
      </c>
      <c r="N9" s="216" t="s">
        <v>95</v>
      </c>
      <c r="O9" s="216" t="s">
        <v>64</v>
      </c>
      <c r="P9" s="216" t="s">
        <v>19</v>
      </c>
    </row>
    <row r="10" spans="1:17" s="51" customFormat="1" ht="48.75" customHeight="1" x14ac:dyDescent="0.2">
      <c r="A10" s="208"/>
      <c r="B10" s="193"/>
      <c r="C10" s="194"/>
      <c r="D10" s="194"/>
      <c r="E10" s="194"/>
      <c r="F10" s="195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50"/>
    </row>
    <row r="11" spans="1:17" ht="24.95" customHeight="1" x14ac:dyDescent="0.25">
      <c r="A11" s="52">
        <v>1</v>
      </c>
      <c r="B11" s="206" t="s">
        <v>116</v>
      </c>
      <c r="C11" s="111"/>
      <c r="D11" s="111"/>
      <c r="E11" s="111"/>
      <c r="F11" s="112"/>
      <c r="G11" s="38"/>
      <c r="H11" s="38"/>
      <c r="I11" s="38"/>
      <c r="J11" s="38"/>
      <c r="K11" s="38"/>
      <c r="L11" s="38"/>
      <c r="M11" s="38"/>
      <c r="N11" s="38"/>
      <c r="O11" s="38"/>
      <c r="P11" s="38"/>
    </row>
    <row r="12" spans="1:17" ht="24.95" customHeight="1" x14ac:dyDescent="0.25">
      <c r="A12" s="53"/>
      <c r="B12" s="27"/>
      <c r="C12" s="8" t="s">
        <v>52</v>
      </c>
      <c r="D12" s="85" t="s">
        <v>99</v>
      </c>
      <c r="E12" s="85"/>
      <c r="F12" s="98"/>
      <c r="G12" s="39"/>
      <c r="H12" s="39"/>
      <c r="I12" s="39"/>
      <c r="J12" s="41">
        <v>127780</v>
      </c>
      <c r="K12" s="39"/>
      <c r="L12" s="39"/>
      <c r="M12" s="39"/>
      <c r="N12" s="39"/>
      <c r="O12" s="40"/>
      <c r="P12" s="41">
        <f>SUM(J12)</f>
        <v>127780</v>
      </c>
    </row>
    <row r="13" spans="1:17" ht="24.95" customHeight="1" x14ac:dyDescent="0.25">
      <c r="A13" s="53"/>
      <c r="B13" s="27"/>
      <c r="C13" s="8" t="s">
        <v>53</v>
      </c>
      <c r="D13" s="85" t="s">
        <v>100</v>
      </c>
      <c r="E13" s="85"/>
      <c r="F13" s="98"/>
      <c r="G13" s="41"/>
      <c r="H13" s="41">
        <v>213502</v>
      </c>
      <c r="I13" s="39"/>
      <c r="J13" s="41">
        <v>225000</v>
      </c>
      <c r="K13" s="41">
        <v>704500</v>
      </c>
      <c r="L13" s="39"/>
      <c r="M13" s="39"/>
      <c r="N13" s="39"/>
      <c r="O13" s="40"/>
      <c r="P13" s="41">
        <f>SUM(H13:K13)</f>
        <v>1143002</v>
      </c>
    </row>
    <row r="14" spans="1:17" ht="24.95" customHeight="1" x14ac:dyDescent="0.2">
      <c r="A14" s="53"/>
      <c r="B14" s="13"/>
      <c r="C14" s="8" t="s">
        <v>54</v>
      </c>
      <c r="D14" s="85" t="s">
        <v>101</v>
      </c>
      <c r="E14" s="85"/>
      <c r="F14" s="98"/>
      <c r="G14" s="54">
        <v>0</v>
      </c>
      <c r="H14" s="54">
        <v>154481</v>
      </c>
      <c r="I14" s="54">
        <v>181400</v>
      </c>
      <c r="J14" s="54">
        <v>0</v>
      </c>
      <c r="K14" s="54">
        <v>221400</v>
      </c>
      <c r="L14" s="54">
        <v>1982</v>
      </c>
      <c r="M14" s="54"/>
      <c r="N14" s="54"/>
      <c r="O14" s="42"/>
      <c r="P14" s="54">
        <f>SUM(G14:N14)</f>
        <v>559263</v>
      </c>
    </row>
    <row r="15" spans="1:17" ht="24.95" customHeight="1" x14ac:dyDescent="0.2">
      <c r="A15" s="53"/>
      <c r="B15" s="13"/>
      <c r="C15" s="8" t="s">
        <v>55</v>
      </c>
      <c r="D15" s="86" t="s">
        <v>102</v>
      </c>
      <c r="E15" s="86"/>
      <c r="F15" s="87"/>
      <c r="G15" s="54">
        <v>403273</v>
      </c>
      <c r="H15" s="54">
        <v>692400</v>
      </c>
      <c r="I15" s="54">
        <v>181400</v>
      </c>
      <c r="J15" s="54">
        <v>0</v>
      </c>
      <c r="K15" s="54">
        <v>0</v>
      </c>
      <c r="L15" s="54">
        <v>12300</v>
      </c>
      <c r="M15" s="54">
        <v>0</v>
      </c>
      <c r="N15" s="54"/>
      <c r="O15" s="42"/>
      <c r="P15" s="54">
        <f>SUM(G15:N15)</f>
        <v>1289373</v>
      </c>
    </row>
    <row r="16" spans="1:17" ht="24.95" customHeight="1" x14ac:dyDescent="0.2">
      <c r="A16" s="53"/>
      <c r="B16" s="13"/>
      <c r="C16" s="8" t="s">
        <v>56</v>
      </c>
      <c r="D16" s="86" t="s">
        <v>103</v>
      </c>
      <c r="E16" s="86"/>
      <c r="F16" s="87"/>
      <c r="G16" s="54">
        <v>1284069</v>
      </c>
      <c r="H16" s="54">
        <v>453600</v>
      </c>
      <c r="I16" s="54">
        <v>301826</v>
      </c>
      <c r="J16" s="54">
        <v>900</v>
      </c>
      <c r="K16" s="54">
        <v>2270</v>
      </c>
      <c r="L16" s="54">
        <v>12353</v>
      </c>
      <c r="M16" s="54">
        <v>0</v>
      </c>
      <c r="N16" s="54"/>
      <c r="O16" s="42"/>
      <c r="P16" s="54">
        <f>SUM(G16:N16)</f>
        <v>2055018</v>
      </c>
    </row>
    <row r="17" spans="1:17" ht="24.95" customHeight="1" x14ac:dyDescent="0.2">
      <c r="A17" s="53"/>
      <c r="B17" s="13" t="s">
        <v>57</v>
      </c>
      <c r="C17" s="8" t="s">
        <v>114</v>
      </c>
      <c r="D17" s="8"/>
      <c r="E17" s="8"/>
      <c r="F17" s="9"/>
      <c r="G17" s="54">
        <f>SUM(G13:G16)</f>
        <v>1687342</v>
      </c>
      <c r="H17" s="54">
        <f>SUM(H13:H16)</f>
        <v>1513983</v>
      </c>
      <c r="I17" s="54">
        <f>SUM(I14:I16)</f>
        <v>664626</v>
      </c>
      <c r="J17" s="54">
        <f>SUM(J12:J16)</f>
        <v>353680</v>
      </c>
      <c r="K17" s="54">
        <f>SUM(K13:K16)</f>
        <v>928170</v>
      </c>
      <c r="L17" s="54">
        <f>SUM(L14:L16)</f>
        <v>26635</v>
      </c>
      <c r="M17" s="54">
        <f>SUM(M14:M16)</f>
        <v>0</v>
      </c>
      <c r="N17" s="54">
        <f>SUM(N14:N16)</f>
        <v>0</v>
      </c>
      <c r="O17" s="42"/>
      <c r="P17" s="54">
        <f>SUM(P12:P16)</f>
        <v>5174436</v>
      </c>
    </row>
    <row r="18" spans="1:17" ht="24.95" customHeight="1" x14ac:dyDescent="0.25">
      <c r="A18" s="53">
        <v>2</v>
      </c>
      <c r="B18" s="201" t="s">
        <v>87</v>
      </c>
      <c r="C18" s="202"/>
      <c r="D18" s="202"/>
      <c r="E18" s="202"/>
      <c r="F18" s="203"/>
      <c r="G18" s="42"/>
      <c r="H18" s="42"/>
      <c r="I18" s="42"/>
      <c r="J18" s="42"/>
      <c r="K18" s="42"/>
      <c r="L18" s="42"/>
      <c r="M18" s="42"/>
      <c r="N18" s="42"/>
      <c r="O18" s="42"/>
      <c r="P18" s="42"/>
    </row>
    <row r="19" spans="1:17" ht="24.95" customHeight="1" x14ac:dyDescent="0.2">
      <c r="A19" s="53"/>
      <c r="B19" s="55" t="s">
        <v>52</v>
      </c>
      <c r="C19" s="204" t="s">
        <v>88</v>
      </c>
      <c r="D19" s="204"/>
      <c r="E19" s="204"/>
      <c r="F19" s="205"/>
      <c r="G19" s="42"/>
      <c r="H19" s="42"/>
      <c r="I19" s="42"/>
      <c r="J19" s="42"/>
      <c r="K19" s="42"/>
      <c r="L19" s="42"/>
      <c r="M19" s="42"/>
      <c r="N19" s="42"/>
      <c r="O19" s="54">
        <v>741100</v>
      </c>
      <c r="P19" s="54">
        <f>O19</f>
        <v>741100</v>
      </c>
    </row>
    <row r="20" spans="1:17" ht="24.95" customHeight="1" x14ac:dyDescent="0.25">
      <c r="A20" s="53">
        <v>3</v>
      </c>
      <c r="B20" s="198" t="s">
        <v>128</v>
      </c>
      <c r="C20" s="199"/>
      <c r="D20" s="199"/>
      <c r="E20" s="199"/>
      <c r="F20" s="200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56"/>
    </row>
    <row r="21" spans="1:17" ht="24.95" customHeight="1" x14ac:dyDescent="0.2">
      <c r="A21" s="53"/>
      <c r="B21" s="13" t="s">
        <v>52</v>
      </c>
      <c r="C21" s="86" t="s">
        <v>49</v>
      </c>
      <c r="D21" s="86"/>
      <c r="E21" s="86"/>
      <c r="F21" s="87"/>
      <c r="G21" s="54">
        <v>0</v>
      </c>
      <c r="H21" s="54">
        <v>0</v>
      </c>
      <c r="I21" s="42"/>
      <c r="J21" s="42"/>
      <c r="K21" s="42"/>
      <c r="L21" s="42"/>
      <c r="M21" s="42"/>
      <c r="N21" s="42"/>
      <c r="O21" s="54">
        <v>0</v>
      </c>
      <c r="P21" s="54">
        <f>G21+H21+O21</f>
        <v>0</v>
      </c>
    </row>
    <row r="22" spans="1:17" ht="24.95" customHeight="1" x14ac:dyDescent="0.2">
      <c r="A22" s="53"/>
      <c r="B22" s="13" t="s">
        <v>53</v>
      </c>
      <c r="C22" s="86" t="s">
        <v>129</v>
      </c>
      <c r="D22" s="86"/>
      <c r="E22" s="86"/>
      <c r="F22" s="87"/>
      <c r="G22" s="42"/>
      <c r="H22" s="42"/>
      <c r="I22" s="42"/>
      <c r="J22" s="42"/>
      <c r="K22" s="42"/>
      <c r="L22" s="42"/>
      <c r="M22" s="42"/>
      <c r="N22" s="42"/>
      <c r="O22" s="42"/>
      <c r="P22" s="42"/>
    </row>
    <row r="23" spans="1:17" ht="24.95" customHeight="1" x14ac:dyDescent="0.2">
      <c r="A23" s="53"/>
      <c r="B23" s="13"/>
      <c r="C23" s="8">
        <v>1</v>
      </c>
      <c r="D23" s="85" t="s">
        <v>99</v>
      </c>
      <c r="E23" s="85"/>
      <c r="F23" s="98"/>
      <c r="G23" s="42"/>
      <c r="H23" s="42"/>
      <c r="I23" s="42"/>
      <c r="J23" s="54">
        <v>0</v>
      </c>
      <c r="K23" s="42"/>
      <c r="L23" s="42"/>
      <c r="M23" s="42"/>
      <c r="N23" s="42"/>
      <c r="O23" s="42"/>
      <c r="P23" s="54">
        <f>J23</f>
        <v>0</v>
      </c>
    </row>
    <row r="24" spans="1:17" ht="24.95" customHeight="1" x14ac:dyDescent="0.2">
      <c r="A24" s="53"/>
      <c r="B24" s="13"/>
      <c r="C24" s="8">
        <v>2</v>
      </c>
      <c r="D24" s="85" t="s">
        <v>100</v>
      </c>
      <c r="E24" s="85"/>
      <c r="F24" s="98"/>
      <c r="G24" s="42"/>
      <c r="H24" s="42"/>
      <c r="I24" s="42"/>
      <c r="J24" s="54">
        <v>0</v>
      </c>
      <c r="K24" s="54">
        <v>0</v>
      </c>
      <c r="L24" s="42"/>
      <c r="M24" s="42"/>
      <c r="N24" s="42"/>
      <c r="O24" s="42"/>
      <c r="P24" s="54">
        <f>J24+K24</f>
        <v>0</v>
      </c>
    </row>
    <row r="25" spans="1:17" ht="24.95" customHeight="1" x14ac:dyDescent="0.2">
      <c r="A25" s="53"/>
      <c r="B25" s="13"/>
      <c r="C25" s="8">
        <v>3</v>
      </c>
      <c r="D25" s="85" t="s">
        <v>101</v>
      </c>
      <c r="E25" s="85"/>
      <c r="F25" s="98"/>
      <c r="G25" s="42"/>
      <c r="H25" s="42"/>
      <c r="I25" s="54">
        <v>0</v>
      </c>
      <c r="J25" s="42"/>
      <c r="K25" s="54">
        <v>0</v>
      </c>
      <c r="L25" s="54">
        <v>0</v>
      </c>
      <c r="M25" s="54">
        <v>0</v>
      </c>
      <c r="N25" s="54">
        <v>0</v>
      </c>
      <c r="O25" s="42"/>
      <c r="P25" s="54">
        <f>I25+K25+L25+M25+N25</f>
        <v>0</v>
      </c>
    </row>
    <row r="26" spans="1:17" ht="24.95" customHeight="1" x14ac:dyDescent="0.2">
      <c r="A26" s="53"/>
      <c r="B26" s="13"/>
      <c r="C26" s="8">
        <v>4</v>
      </c>
      <c r="D26" s="85" t="s">
        <v>102</v>
      </c>
      <c r="E26" s="85"/>
      <c r="F26" s="98"/>
      <c r="G26" s="54">
        <v>0</v>
      </c>
      <c r="H26" s="54">
        <v>0</v>
      </c>
      <c r="I26" s="54">
        <v>0</v>
      </c>
      <c r="J26" s="42"/>
      <c r="K26" s="42"/>
      <c r="L26" s="54">
        <v>0</v>
      </c>
      <c r="M26" s="54">
        <v>0</v>
      </c>
      <c r="N26" s="54">
        <v>0</v>
      </c>
      <c r="O26" s="42"/>
      <c r="P26" s="54">
        <f>SUM(G26:I26,L26:N26)</f>
        <v>0</v>
      </c>
    </row>
    <row r="27" spans="1:17" ht="24.95" customHeight="1" x14ac:dyDescent="0.2">
      <c r="A27" s="53"/>
      <c r="B27" s="13"/>
      <c r="C27" s="8">
        <v>5</v>
      </c>
      <c r="D27" s="85" t="s">
        <v>103</v>
      </c>
      <c r="E27" s="85"/>
      <c r="F27" s="98"/>
      <c r="G27" s="54">
        <v>0</v>
      </c>
      <c r="H27" s="54">
        <v>0</v>
      </c>
      <c r="I27" s="54">
        <v>0</v>
      </c>
      <c r="J27" s="42"/>
      <c r="K27" s="42"/>
      <c r="L27" s="54">
        <v>0</v>
      </c>
      <c r="M27" s="54">
        <v>0</v>
      </c>
      <c r="N27" s="54">
        <v>0</v>
      </c>
      <c r="O27" s="42"/>
      <c r="P27" s="54">
        <f>SUM(G27:I27,L27:N27)</f>
        <v>0</v>
      </c>
    </row>
    <row r="28" spans="1:17" ht="24.95" customHeight="1" x14ac:dyDescent="0.2">
      <c r="A28" s="53"/>
      <c r="B28" s="13"/>
      <c r="C28" s="8">
        <v>6</v>
      </c>
      <c r="D28" s="85" t="s">
        <v>130</v>
      </c>
      <c r="E28" s="85"/>
      <c r="F28" s="98"/>
      <c r="G28" s="57">
        <v>1943800</v>
      </c>
      <c r="H28" s="57">
        <v>388600</v>
      </c>
      <c r="I28" s="57">
        <v>122700</v>
      </c>
      <c r="J28" s="42"/>
      <c r="K28" s="42"/>
      <c r="L28" s="57">
        <v>12300</v>
      </c>
      <c r="M28" s="54">
        <v>0</v>
      </c>
      <c r="N28" s="54">
        <v>0</v>
      </c>
      <c r="O28" s="42"/>
      <c r="P28" s="54">
        <f>SUM(G28:I28,L28:N28)</f>
        <v>2467400</v>
      </c>
    </row>
    <row r="29" spans="1:17" ht="24.95" customHeight="1" x14ac:dyDescent="0.2">
      <c r="A29" s="53"/>
      <c r="B29" s="13" t="s">
        <v>54</v>
      </c>
      <c r="C29" s="8" t="s">
        <v>51</v>
      </c>
      <c r="D29" s="8"/>
      <c r="E29" s="8"/>
      <c r="F29" s="9"/>
      <c r="G29" s="57">
        <v>2079</v>
      </c>
      <c r="H29" s="57">
        <v>2875</v>
      </c>
      <c r="I29" s="57">
        <v>1261</v>
      </c>
      <c r="J29" s="57">
        <v>672</v>
      </c>
      <c r="K29" s="57">
        <v>1763</v>
      </c>
      <c r="L29" s="57">
        <v>51</v>
      </c>
      <c r="M29" s="54">
        <v>0</v>
      </c>
      <c r="N29" s="54">
        <v>0</v>
      </c>
      <c r="O29" s="42"/>
      <c r="P29" s="54">
        <f>SUM(G29:N29)</f>
        <v>8701</v>
      </c>
    </row>
    <row r="30" spans="1:17" ht="24.95" customHeight="1" x14ac:dyDescent="0.2">
      <c r="A30" s="53"/>
      <c r="B30" s="58" t="s">
        <v>55</v>
      </c>
      <c r="C30" s="59" t="s">
        <v>50</v>
      </c>
      <c r="D30" s="59"/>
      <c r="E30" s="60"/>
      <c r="F30" s="61"/>
      <c r="G30" s="54">
        <f>SUM(G21:G29)</f>
        <v>1945879</v>
      </c>
      <c r="H30" s="54">
        <f>SUM(H21:H29)</f>
        <v>391475</v>
      </c>
      <c r="I30" s="54">
        <f t="shared" ref="I30:N30" si="0">SUM(I22:I29)</f>
        <v>123961</v>
      </c>
      <c r="J30" s="54">
        <f t="shared" si="0"/>
        <v>672</v>
      </c>
      <c r="K30" s="54">
        <f t="shared" si="0"/>
        <v>1763</v>
      </c>
      <c r="L30" s="54">
        <f t="shared" si="0"/>
        <v>12351</v>
      </c>
      <c r="M30" s="54">
        <f t="shared" si="0"/>
        <v>0</v>
      </c>
      <c r="N30" s="54">
        <f t="shared" si="0"/>
        <v>0</v>
      </c>
      <c r="O30" s="54">
        <f>O21</f>
        <v>0</v>
      </c>
      <c r="P30" s="54">
        <f>SUM(G30:O30)</f>
        <v>2476101</v>
      </c>
    </row>
    <row r="31" spans="1:17" ht="24.95" customHeight="1" x14ac:dyDescent="0.25">
      <c r="A31" s="53">
        <v>4</v>
      </c>
      <c r="B31" s="198" t="s">
        <v>131</v>
      </c>
      <c r="C31" s="199"/>
      <c r="D31" s="199"/>
      <c r="E31" s="199"/>
      <c r="F31" s="200"/>
      <c r="G31" s="42"/>
      <c r="H31" s="42"/>
      <c r="I31" s="42"/>
      <c r="J31" s="42"/>
      <c r="K31" s="42"/>
      <c r="L31" s="42"/>
      <c r="M31" s="42"/>
      <c r="N31" s="42"/>
      <c r="O31" s="42"/>
      <c r="P31" s="42"/>
    </row>
    <row r="32" spans="1:17" ht="24.95" customHeight="1" x14ac:dyDescent="0.25">
      <c r="A32" s="53"/>
      <c r="B32" s="14"/>
      <c r="C32" s="31" t="s">
        <v>52</v>
      </c>
      <c r="D32" s="85" t="s">
        <v>105</v>
      </c>
      <c r="E32" s="85"/>
      <c r="F32" s="98"/>
      <c r="G32" s="42"/>
      <c r="H32" s="42"/>
      <c r="I32" s="42"/>
      <c r="J32" s="62"/>
      <c r="K32" s="42"/>
      <c r="L32" s="42"/>
      <c r="M32" s="42"/>
      <c r="N32" s="42"/>
      <c r="O32" s="42"/>
      <c r="P32" s="54">
        <f>SUM(G32:N32)</f>
        <v>0</v>
      </c>
    </row>
    <row r="33" spans="1:16" ht="24.95" customHeight="1" x14ac:dyDescent="0.25">
      <c r="A33" s="53"/>
      <c r="B33" s="14"/>
      <c r="C33" s="7" t="s">
        <v>53</v>
      </c>
      <c r="D33" s="211" t="s">
        <v>106</v>
      </c>
      <c r="E33" s="211"/>
      <c r="F33" s="212"/>
      <c r="G33" s="42"/>
      <c r="H33" s="42"/>
      <c r="I33" s="42"/>
      <c r="J33" s="62"/>
      <c r="K33" s="54"/>
      <c r="L33" s="42"/>
      <c r="M33" s="42"/>
      <c r="N33" s="42"/>
      <c r="O33" s="42"/>
      <c r="P33" s="54">
        <f>SUM(G33:N33)</f>
        <v>0</v>
      </c>
    </row>
    <row r="34" spans="1:16" ht="24.95" customHeight="1" x14ac:dyDescent="0.25">
      <c r="A34" s="53"/>
      <c r="B34" s="14"/>
      <c r="C34" s="7" t="s">
        <v>54</v>
      </c>
      <c r="D34" s="85" t="s">
        <v>107</v>
      </c>
      <c r="E34" s="85"/>
      <c r="F34" s="98"/>
      <c r="G34" s="54"/>
      <c r="H34" s="54"/>
      <c r="I34" s="54"/>
      <c r="J34" s="54"/>
      <c r="K34" s="54"/>
      <c r="L34" s="54"/>
      <c r="M34" s="54"/>
      <c r="N34" s="57"/>
      <c r="O34" s="42"/>
      <c r="P34" s="54">
        <f>SUM(G34:N34)</f>
        <v>0</v>
      </c>
    </row>
    <row r="35" spans="1:16" ht="24.95" customHeight="1" x14ac:dyDescent="0.25">
      <c r="A35" s="53"/>
      <c r="B35" s="14"/>
      <c r="C35" s="7" t="s">
        <v>55</v>
      </c>
      <c r="D35" s="85" t="s">
        <v>108</v>
      </c>
      <c r="E35" s="85"/>
      <c r="F35" s="98"/>
      <c r="G35" s="57"/>
      <c r="H35" s="57">
        <v>392339</v>
      </c>
      <c r="I35" s="54"/>
      <c r="J35" s="57"/>
      <c r="K35" s="57"/>
      <c r="L35" s="57">
        <v>12300</v>
      </c>
      <c r="M35" s="54"/>
      <c r="N35" s="54"/>
      <c r="O35" s="42"/>
      <c r="P35" s="54">
        <f>SUM(G35:N35)</f>
        <v>404639</v>
      </c>
    </row>
    <row r="36" spans="1:16" ht="24.95" customHeight="1" x14ac:dyDescent="0.25">
      <c r="A36" s="53"/>
      <c r="B36" s="14"/>
      <c r="C36" s="7" t="s">
        <v>56</v>
      </c>
      <c r="D36" s="85" t="s">
        <v>109</v>
      </c>
      <c r="E36" s="85"/>
      <c r="F36" s="98"/>
      <c r="G36" s="57">
        <v>1284069</v>
      </c>
      <c r="H36" s="57">
        <v>84860</v>
      </c>
      <c r="I36" s="54"/>
      <c r="J36" s="54"/>
      <c r="K36" s="54"/>
      <c r="L36" s="57"/>
      <c r="M36" s="54"/>
      <c r="N36" s="54"/>
      <c r="O36" s="42"/>
      <c r="P36" s="54">
        <f t="shared" ref="P36:P41" si="1">SUM(G36:N36)</f>
        <v>1368929</v>
      </c>
    </row>
    <row r="37" spans="1:16" ht="24.95" customHeight="1" x14ac:dyDescent="0.25">
      <c r="A37" s="53"/>
      <c r="B37" s="14"/>
      <c r="C37" s="7" t="s">
        <v>57</v>
      </c>
      <c r="D37" s="85" t="s">
        <v>113</v>
      </c>
      <c r="E37" s="85"/>
      <c r="F37" s="98"/>
      <c r="G37" s="54">
        <v>1141335</v>
      </c>
      <c r="H37" s="54"/>
      <c r="I37" s="54"/>
      <c r="J37" s="54"/>
      <c r="K37" s="54"/>
      <c r="L37" s="54"/>
      <c r="M37" s="54"/>
      <c r="N37" s="54"/>
      <c r="O37" s="42"/>
      <c r="P37" s="54">
        <f t="shared" si="1"/>
        <v>1141335</v>
      </c>
    </row>
    <row r="38" spans="1:16" ht="24.95" customHeight="1" x14ac:dyDescent="0.25">
      <c r="A38" s="53"/>
      <c r="B38" s="14"/>
      <c r="C38" s="7" t="s">
        <v>58</v>
      </c>
      <c r="D38" s="85" t="s">
        <v>91</v>
      </c>
      <c r="E38" s="85"/>
      <c r="F38" s="98"/>
      <c r="G38" s="57">
        <v>338671</v>
      </c>
      <c r="H38" s="54"/>
      <c r="I38" s="54"/>
      <c r="J38" s="54"/>
      <c r="K38" s="54"/>
      <c r="L38" s="54"/>
      <c r="M38" s="54"/>
      <c r="N38" s="54"/>
      <c r="O38" s="42"/>
      <c r="P38" s="54">
        <f t="shared" si="1"/>
        <v>338671</v>
      </c>
    </row>
    <row r="39" spans="1:16" ht="24.95" customHeight="1" x14ac:dyDescent="0.25">
      <c r="A39" s="53"/>
      <c r="B39" s="14"/>
      <c r="C39" s="7" t="s">
        <v>61</v>
      </c>
      <c r="D39" s="85" t="s">
        <v>60</v>
      </c>
      <c r="E39" s="85"/>
      <c r="F39" s="98"/>
      <c r="G39" s="54">
        <v>40640</v>
      </c>
      <c r="H39" s="54"/>
      <c r="I39" s="54"/>
      <c r="J39" s="54"/>
      <c r="K39" s="54"/>
      <c r="L39" s="54"/>
      <c r="M39" s="54"/>
      <c r="N39" s="54"/>
      <c r="O39" s="42"/>
      <c r="P39" s="54">
        <f t="shared" si="1"/>
        <v>40640</v>
      </c>
    </row>
    <row r="40" spans="1:16" ht="24.95" customHeight="1" x14ac:dyDescent="0.25">
      <c r="A40" s="53"/>
      <c r="B40" s="14"/>
      <c r="C40" s="7" t="s">
        <v>62</v>
      </c>
      <c r="D40" s="85" t="s">
        <v>59</v>
      </c>
      <c r="E40" s="85"/>
      <c r="F40" s="98"/>
      <c r="G40" s="54"/>
      <c r="H40" s="54"/>
      <c r="I40" s="54"/>
      <c r="J40" s="54"/>
      <c r="K40" s="54"/>
      <c r="L40" s="54"/>
      <c r="M40" s="54"/>
      <c r="N40" s="54"/>
      <c r="O40" s="42"/>
      <c r="P40" s="54">
        <f t="shared" si="1"/>
        <v>0</v>
      </c>
    </row>
    <row r="41" spans="1:16" ht="24.95" customHeight="1" x14ac:dyDescent="0.2">
      <c r="A41" s="53"/>
      <c r="B41" s="58" t="s">
        <v>63</v>
      </c>
      <c r="C41" s="88" t="s">
        <v>89</v>
      </c>
      <c r="D41" s="88"/>
      <c r="E41" s="88"/>
      <c r="F41" s="89"/>
      <c r="G41" s="54">
        <f t="shared" ref="G41:N41" si="2">SUM(G32:G40)</f>
        <v>2804715</v>
      </c>
      <c r="H41" s="54">
        <f t="shared" si="2"/>
        <v>477199</v>
      </c>
      <c r="I41" s="54">
        <f t="shared" si="2"/>
        <v>0</v>
      </c>
      <c r="J41" s="54">
        <f t="shared" si="2"/>
        <v>0</v>
      </c>
      <c r="K41" s="54">
        <f t="shared" si="2"/>
        <v>0</v>
      </c>
      <c r="L41" s="54">
        <f t="shared" si="2"/>
        <v>12300</v>
      </c>
      <c r="M41" s="54">
        <f t="shared" si="2"/>
        <v>0</v>
      </c>
      <c r="N41" s="54">
        <f t="shared" si="2"/>
        <v>0</v>
      </c>
      <c r="O41" s="42"/>
      <c r="P41" s="54">
        <f t="shared" si="1"/>
        <v>3294214</v>
      </c>
    </row>
    <row r="42" spans="1:16" ht="24.95" customHeight="1" x14ac:dyDescent="0.2">
      <c r="A42" s="53"/>
      <c r="B42" s="13" t="s">
        <v>77</v>
      </c>
      <c r="C42" s="209" t="s">
        <v>90</v>
      </c>
      <c r="D42" s="209"/>
      <c r="E42" s="209"/>
      <c r="F42" s="210"/>
      <c r="G42" s="54">
        <f>CSS!F49</f>
        <v>2804714.7600000002</v>
      </c>
      <c r="H42" s="54">
        <f>PEI!F36</f>
        <v>477199.22</v>
      </c>
      <c r="I42" s="54">
        <f>INN!F36</f>
        <v>0</v>
      </c>
      <c r="J42" s="54">
        <f>WET!F15</f>
        <v>6496</v>
      </c>
      <c r="K42" s="54">
        <f>CFTN!F40</f>
        <v>0</v>
      </c>
      <c r="L42" s="54">
        <f>'TTTACB_WET RP_PEI SWP'!F7:F7</f>
        <v>12300</v>
      </c>
      <c r="M42" s="54">
        <f>'TTTACB_WET RP_PEI SWP'!F10:F10</f>
        <v>0</v>
      </c>
      <c r="N42" s="54">
        <f>'TTTACB_WET RP_PEI SWP'!F13:F13</f>
        <v>0</v>
      </c>
      <c r="O42" s="42"/>
      <c r="P42" s="54">
        <f>SUM(G42:O42)</f>
        <v>3300709.9800000004</v>
      </c>
    </row>
    <row r="43" spans="1:16" ht="24.95" customHeight="1" x14ac:dyDescent="0.25">
      <c r="A43" s="53">
        <v>5</v>
      </c>
      <c r="B43" s="198" t="s">
        <v>132</v>
      </c>
      <c r="C43" s="199"/>
      <c r="D43" s="199"/>
      <c r="E43" s="199"/>
      <c r="F43" s="200"/>
      <c r="G43" s="42"/>
      <c r="H43" s="42"/>
      <c r="I43" s="42"/>
      <c r="J43" s="42"/>
      <c r="K43" s="42"/>
      <c r="L43" s="42"/>
      <c r="M43" s="42"/>
      <c r="N43" s="42"/>
      <c r="O43" s="42"/>
      <c r="P43" s="42"/>
    </row>
    <row r="44" spans="1:16" ht="24.95" customHeight="1" x14ac:dyDescent="0.25">
      <c r="A44" s="53"/>
      <c r="B44" s="63"/>
      <c r="C44" s="64" t="s">
        <v>52</v>
      </c>
      <c r="D44" s="85" t="s">
        <v>110</v>
      </c>
      <c r="E44" s="85"/>
      <c r="F44" s="98"/>
      <c r="G44" s="54">
        <v>-403273</v>
      </c>
      <c r="H44" s="54">
        <v>-300061</v>
      </c>
      <c r="I44" s="42"/>
      <c r="J44" s="54"/>
      <c r="K44" s="54"/>
      <c r="L44" s="42"/>
      <c r="M44" s="42"/>
      <c r="N44" s="42"/>
      <c r="O44" s="54">
        <v>703334</v>
      </c>
      <c r="P44" s="54">
        <f>G44+H44+J44+K44+O44</f>
        <v>0</v>
      </c>
    </row>
    <row r="45" spans="1:16" ht="24.95" customHeight="1" x14ac:dyDescent="0.25">
      <c r="A45" s="53"/>
      <c r="B45" s="63"/>
      <c r="C45" s="64" t="s">
        <v>53</v>
      </c>
      <c r="D45" s="85" t="s">
        <v>111</v>
      </c>
      <c r="E45" s="85"/>
      <c r="F45" s="98"/>
      <c r="G45" s="54"/>
      <c r="H45" s="54"/>
      <c r="I45" s="42"/>
      <c r="J45" s="54"/>
      <c r="K45" s="54"/>
      <c r="L45" s="42"/>
      <c r="M45" s="42"/>
      <c r="N45" s="42"/>
      <c r="O45" s="54"/>
      <c r="P45" s="54">
        <f>G45+H45+J45+K45+O45</f>
        <v>0</v>
      </c>
    </row>
    <row r="46" spans="1:16" ht="24.95" customHeight="1" x14ac:dyDescent="0.25">
      <c r="A46" s="53"/>
      <c r="B46" s="63"/>
      <c r="C46" s="64" t="s">
        <v>54</v>
      </c>
      <c r="D46" s="85" t="s">
        <v>112</v>
      </c>
      <c r="E46" s="85"/>
      <c r="F46" s="98"/>
      <c r="G46" s="54"/>
      <c r="H46" s="54"/>
      <c r="I46" s="42"/>
      <c r="J46" s="54"/>
      <c r="K46" s="54"/>
      <c r="L46" s="42"/>
      <c r="M46" s="42"/>
      <c r="N46" s="42"/>
      <c r="O46" s="54"/>
      <c r="P46" s="54">
        <f>G46+H46+J46+K46+O46</f>
        <v>0</v>
      </c>
    </row>
    <row r="47" spans="1:16" ht="24.95" customHeight="1" x14ac:dyDescent="0.25">
      <c r="A47" s="53">
        <v>6</v>
      </c>
      <c r="B47" s="198" t="s">
        <v>133</v>
      </c>
      <c r="C47" s="199"/>
      <c r="D47" s="199"/>
      <c r="E47" s="199"/>
      <c r="F47" s="200"/>
      <c r="G47" s="43"/>
      <c r="H47" s="43"/>
      <c r="I47" s="43"/>
      <c r="J47" s="43"/>
      <c r="K47" s="43"/>
      <c r="L47" s="43"/>
      <c r="M47" s="43"/>
      <c r="N47" s="43"/>
      <c r="O47" s="42"/>
      <c r="P47" s="42"/>
    </row>
    <row r="48" spans="1:16" ht="24.95" customHeight="1" x14ac:dyDescent="0.25">
      <c r="A48" s="53"/>
      <c r="B48" s="27"/>
      <c r="C48" s="8" t="s">
        <v>52</v>
      </c>
      <c r="D48" s="85" t="s">
        <v>99</v>
      </c>
      <c r="E48" s="85"/>
      <c r="F48" s="98"/>
      <c r="G48" s="43"/>
      <c r="H48" s="43"/>
      <c r="I48" s="43"/>
      <c r="J48" s="54">
        <f>SUM(J12+J23-J32)</f>
        <v>127780</v>
      </c>
      <c r="K48" s="42"/>
      <c r="L48" s="43"/>
      <c r="M48" s="43"/>
      <c r="N48" s="43"/>
      <c r="O48" s="42"/>
      <c r="P48" s="54">
        <f t="shared" ref="P48:P54" si="3">SUM(G48:O48)</f>
        <v>127780</v>
      </c>
    </row>
    <row r="49" spans="1:16" ht="24.95" customHeight="1" x14ac:dyDescent="0.25">
      <c r="A49" s="53"/>
      <c r="B49" s="27"/>
      <c r="C49" s="65" t="s">
        <v>53</v>
      </c>
      <c r="D49" s="85" t="s">
        <v>100</v>
      </c>
      <c r="E49" s="85"/>
      <c r="F49" s="98"/>
      <c r="G49" s="54">
        <f>G13</f>
        <v>0</v>
      </c>
      <c r="H49" s="54">
        <f>H13</f>
        <v>213502</v>
      </c>
      <c r="I49" s="43"/>
      <c r="J49" s="54">
        <f>J13-J33+J24</f>
        <v>225000</v>
      </c>
      <c r="K49" s="54">
        <f>K13-K33+K24</f>
        <v>704500</v>
      </c>
      <c r="L49" s="43"/>
      <c r="M49" s="43"/>
      <c r="N49" s="43"/>
      <c r="O49" s="42"/>
      <c r="P49" s="54">
        <f t="shared" si="3"/>
        <v>1143002</v>
      </c>
    </row>
    <row r="50" spans="1:16" ht="24.95" customHeight="1" x14ac:dyDescent="0.25">
      <c r="A50" s="53"/>
      <c r="B50" s="27"/>
      <c r="C50" s="65" t="s">
        <v>54</v>
      </c>
      <c r="D50" s="85" t="s">
        <v>101</v>
      </c>
      <c r="E50" s="85"/>
      <c r="F50" s="98"/>
      <c r="G50" s="54">
        <f>G14-G34</f>
        <v>0</v>
      </c>
      <c r="H50" s="54">
        <f>H14-H34</f>
        <v>154481</v>
      </c>
      <c r="I50" s="54">
        <f>I14+I25-I34</f>
        <v>181400</v>
      </c>
      <c r="J50" s="54">
        <f>J14-J34</f>
        <v>0</v>
      </c>
      <c r="K50" s="54">
        <f>K14-K34+K25</f>
        <v>221400</v>
      </c>
      <c r="L50" s="54">
        <f t="shared" ref="L50:N51" si="4">L14+L25-L34</f>
        <v>1982</v>
      </c>
      <c r="M50" s="54">
        <f t="shared" si="4"/>
        <v>0</v>
      </c>
      <c r="N50" s="54">
        <f t="shared" si="4"/>
        <v>0</v>
      </c>
      <c r="O50" s="42"/>
      <c r="P50" s="54">
        <f t="shared" si="3"/>
        <v>559263</v>
      </c>
    </row>
    <row r="51" spans="1:16" ht="24.95" customHeight="1" x14ac:dyDescent="0.25">
      <c r="A51" s="53"/>
      <c r="B51" s="27"/>
      <c r="C51" s="65" t="s">
        <v>55</v>
      </c>
      <c r="D51" s="85" t="s">
        <v>102</v>
      </c>
      <c r="E51" s="85"/>
      <c r="F51" s="98"/>
      <c r="G51" s="54">
        <f>G15+G26-G35+G44</f>
        <v>0</v>
      </c>
      <c r="H51" s="54">
        <f>H15+H26-H35+H44</f>
        <v>0</v>
      </c>
      <c r="I51" s="54">
        <f>I15+I26-I35</f>
        <v>181400</v>
      </c>
      <c r="J51" s="54">
        <f>J15-J35+J44</f>
        <v>0</v>
      </c>
      <c r="K51" s="54">
        <f>K15-K35+K44</f>
        <v>0</v>
      </c>
      <c r="L51" s="54">
        <f t="shared" si="4"/>
        <v>0</v>
      </c>
      <c r="M51" s="54">
        <f t="shared" si="4"/>
        <v>0</v>
      </c>
      <c r="N51" s="54">
        <f t="shared" si="4"/>
        <v>0</v>
      </c>
      <c r="O51" s="42"/>
      <c r="P51" s="54">
        <f t="shared" si="3"/>
        <v>181400</v>
      </c>
    </row>
    <row r="52" spans="1:16" ht="24.95" customHeight="1" x14ac:dyDescent="0.25">
      <c r="A52" s="53"/>
      <c r="B52" s="27"/>
      <c r="C52" s="11" t="s">
        <v>56</v>
      </c>
      <c r="D52" s="86" t="s">
        <v>103</v>
      </c>
      <c r="E52" s="86"/>
      <c r="F52" s="87"/>
      <c r="G52" s="54">
        <f>SUM(G16+G27-G36+G45)</f>
        <v>0</v>
      </c>
      <c r="H52" s="54">
        <f>SUM(H16+H27-H36+H45)</f>
        <v>368740</v>
      </c>
      <c r="I52" s="54">
        <f>I16+I27-I36</f>
        <v>301826</v>
      </c>
      <c r="J52" s="54">
        <f>J16-J36+J45</f>
        <v>900</v>
      </c>
      <c r="K52" s="54">
        <f>K16-K36+K45</f>
        <v>2270</v>
      </c>
      <c r="L52" s="54">
        <f>L16-L36+L27</f>
        <v>12353</v>
      </c>
      <c r="M52" s="54">
        <f>M16+M27-M36</f>
        <v>0</v>
      </c>
      <c r="N52" s="54">
        <f>N16+N27-N36</f>
        <v>0</v>
      </c>
      <c r="O52" s="42"/>
      <c r="P52" s="54">
        <f t="shared" si="3"/>
        <v>686089</v>
      </c>
    </row>
    <row r="53" spans="1:16" s="8" customFormat="1" ht="24.95" customHeight="1" x14ac:dyDescent="0.25">
      <c r="A53" s="53"/>
      <c r="B53" s="27"/>
      <c r="C53" s="8" t="s">
        <v>57</v>
      </c>
      <c r="D53" s="214" t="s">
        <v>104</v>
      </c>
      <c r="E53" s="214"/>
      <c r="F53" s="215"/>
      <c r="G53" s="66">
        <f>SUM(G21+G28+G29-G37+G46)</f>
        <v>804544</v>
      </c>
      <c r="H53" s="66">
        <f>SUM(H21+H28+H29-H37+H46)</f>
        <v>391475</v>
      </c>
      <c r="I53" s="66">
        <f>SUM(I28+I29-I37)</f>
        <v>123961</v>
      </c>
      <c r="J53" s="66">
        <f>SUM(J29-J37+J46)</f>
        <v>672</v>
      </c>
      <c r="K53" s="66">
        <f>SUM(K29-K37+K46)</f>
        <v>1763</v>
      </c>
      <c r="L53" s="66">
        <f>SUM(L28+L29-L37)</f>
        <v>12351</v>
      </c>
      <c r="M53" s="66">
        <f>SUM(M28+M29-M37)</f>
        <v>0</v>
      </c>
      <c r="N53" s="66">
        <f>SUM(N28+N29-N37)</f>
        <v>0</v>
      </c>
      <c r="O53" s="44"/>
      <c r="P53" s="54">
        <f t="shared" si="3"/>
        <v>1334766</v>
      </c>
    </row>
    <row r="54" spans="1:16" ht="24.95" customHeight="1" x14ac:dyDescent="0.2">
      <c r="A54" s="53"/>
      <c r="B54" s="13" t="s">
        <v>58</v>
      </c>
      <c r="C54" s="65" t="s">
        <v>115</v>
      </c>
      <c r="D54" s="9"/>
      <c r="E54" s="53"/>
      <c r="F54" s="53"/>
      <c r="G54" s="66">
        <f>SUM(G49:G53)</f>
        <v>804544</v>
      </c>
      <c r="H54" s="66">
        <f>SUM(H49:H53)</f>
        <v>1128198</v>
      </c>
      <c r="I54" s="66">
        <f>SUM(I50:I53)</f>
        <v>788587</v>
      </c>
      <c r="J54" s="66">
        <f>SUM(J48:J53)</f>
        <v>354352</v>
      </c>
      <c r="K54" s="66">
        <f>SUM(K49:K53)</f>
        <v>929933</v>
      </c>
      <c r="L54" s="66">
        <f>SUM(L50:L53)</f>
        <v>26686</v>
      </c>
      <c r="M54" s="66">
        <f>SUM(M50:M53)</f>
        <v>0</v>
      </c>
      <c r="N54" s="66">
        <f>SUM(N50:N53)</f>
        <v>0</v>
      </c>
      <c r="O54" s="45"/>
      <c r="P54" s="66">
        <f t="shared" si="3"/>
        <v>4032300</v>
      </c>
    </row>
    <row r="55" spans="1:16" ht="24" customHeight="1" x14ac:dyDescent="0.25">
      <c r="A55" s="67">
        <v>7</v>
      </c>
      <c r="B55" s="213" t="s">
        <v>65</v>
      </c>
      <c r="C55" s="213"/>
      <c r="D55" s="213"/>
      <c r="E55" s="213"/>
      <c r="F55" s="213"/>
      <c r="G55" s="46"/>
      <c r="H55" s="46"/>
      <c r="I55" s="46"/>
      <c r="J55" s="46"/>
      <c r="K55" s="46"/>
      <c r="L55" s="46"/>
      <c r="M55" s="46"/>
      <c r="N55" s="46"/>
      <c r="O55" s="68">
        <f>SUM(O19+O30+O44+O45+O46)</f>
        <v>1444434</v>
      </c>
      <c r="P55" s="47"/>
    </row>
  </sheetData>
  <sheetProtection sheet="1" objects="1" scenarios="1" selectLockedCells="1"/>
  <mergeCells count="57">
    <mergeCell ref="B1:P1"/>
    <mergeCell ref="K9:K10"/>
    <mergeCell ref="H9:H10"/>
    <mergeCell ref="P9:P10"/>
    <mergeCell ref="J9:J10"/>
    <mergeCell ref="E2:F2"/>
    <mergeCell ref="G9:G10"/>
    <mergeCell ref="N9:N10"/>
    <mergeCell ref="I9:I10"/>
    <mergeCell ref="M9:M10"/>
    <mergeCell ref="L9:L10"/>
    <mergeCell ref="B8:F10"/>
    <mergeCell ref="O9:O10"/>
    <mergeCell ref="B4:F4"/>
    <mergeCell ref="O2:P2"/>
    <mergeCell ref="D45:F45"/>
    <mergeCell ref="C41:F41"/>
    <mergeCell ref="B55:F55"/>
    <mergeCell ref="D53:F53"/>
    <mergeCell ref="D52:F52"/>
    <mergeCell ref="D51:F51"/>
    <mergeCell ref="B47:F47"/>
    <mergeCell ref="B43:F43"/>
    <mergeCell ref="D49:F49"/>
    <mergeCell ref="D48:F48"/>
    <mergeCell ref="D46:F46"/>
    <mergeCell ref="D35:F35"/>
    <mergeCell ref="D37:F37"/>
    <mergeCell ref="D24:F24"/>
    <mergeCell ref="D40:F40"/>
    <mergeCell ref="D44:F44"/>
    <mergeCell ref="D26:F26"/>
    <mergeCell ref="D36:F36"/>
    <mergeCell ref="B11:F11"/>
    <mergeCell ref="D25:F25"/>
    <mergeCell ref="D50:F50"/>
    <mergeCell ref="A8:A10"/>
    <mergeCell ref="D14:F14"/>
    <mergeCell ref="D15:F15"/>
    <mergeCell ref="D16:F16"/>
    <mergeCell ref="C42:F42"/>
    <mergeCell ref="D12:F12"/>
    <mergeCell ref="D27:F27"/>
    <mergeCell ref="D28:F28"/>
    <mergeCell ref="C22:F22"/>
    <mergeCell ref="D38:F38"/>
    <mergeCell ref="D39:F39"/>
    <mergeCell ref="B31:F31"/>
    <mergeCell ref="D32:F32"/>
    <mergeCell ref="D34:F34"/>
    <mergeCell ref="D13:F13"/>
    <mergeCell ref="B20:F20"/>
    <mergeCell ref="C21:F21"/>
    <mergeCell ref="B18:F18"/>
    <mergeCell ref="C19:F19"/>
    <mergeCell ref="D33:F33"/>
    <mergeCell ref="D23:F23"/>
  </mergeCells>
  <phoneticPr fontId="2" type="noConversion"/>
  <printOptions horizontalCentered="1"/>
  <pageMargins left="0.5" right="0.5" top="0.82" bottom="0.62" header="0.5" footer="0.24"/>
  <pageSetup scale="58" fitToHeight="2" orientation="landscape" r:id="rId1"/>
  <headerFooter alignWithMargins="0">
    <oddHeader>&amp;R&amp;"Arial,Bold"Enclosure 3</oddHeader>
    <oddFooter>&amp;LUpdated: 04/08/2014</oddFooter>
  </headerFooter>
  <ignoredErrors>
    <ignoredError sqref="I50" formula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778A44A894D44A57135C48A267F0A" ma:contentTypeVersion="0" ma:contentTypeDescription="Create a new document." ma:contentTypeScope="" ma:versionID="ff335c541625bd790cabe8a2ece6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D67018D-E57E-4700-B9C1-CF25A907BFE6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E02AEBB3-214C-4E48-9DE8-7F30F09AF868}"/>
</file>

<file path=customXml/itemProps3.xml><?xml version="1.0" encoding="utf-8"?>
<ds:datastoreItem xmlns:ds="http://schemas.openxmlformats.org/officeDocument/2006/customXml" ds:itemID="{1DD1786C-FA09-42BC-B84A-0285E99FBB0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54BDCCF-D6E0-4647-B387-B347011EFF8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bc34b3-1921-46c7-8c7a-d18363374b4b"/>
    <ds:schemaRef ds:uri="c1c1dc04-eeda-4b6e-b2df-40979f5da1d3"/>
  </ds:schemaRefs>
</ds:datastoreItem>
</file>

<file path=customXml/itemProps5.xml><?xml version="1.0" encoding="utf-8"?>
<ds:datastoreItem xmlns:ds="http://schemas.openxmlformats.org/officeDocument/2006/customXml" ds:itemID="{AEE5E2F1-6E59-4376-9019-586AC2CBAA02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CSS</vt:lpstr>
      <vt:lpstr>PEI</vt:lpstr>
      <vt:lpstr>INN</vt:lpstr>
      <vt:lpstr>WET</vt:lpstr>
      <vt:lpstr>CFTN</vt:lpstr>
      <vt:lpstr>TTTACB_WET RP_PEI SWP</vt:lpstr>
      <vt:lpstr>Unspent</vt:lpstr>
      <vt:lpstr>Unspent!Print_Area</vt:lpstr>
      <vt:lpstr>Unspent!Print_Titles</vt:lpstr>
    </vt:vector>
  </TitlesOfParts>
  <Company>Department of Mental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Mendocino_FY11-12_RER_ADA</dc:title>
  <dc:creator>Mike Geiss</dc:creator>
  <cp:keywords>Mendocino_FY11-12_RER_ADA</cp:keywords>
  <cp:lastModifiedBy>westj</cp:lastModifiedBy>
  <cp:lastPrinted>2014-08-21T19:02:26Z</cp:lastPrinted>
  <dcterms:created xsi:type="dcterms:W3CDTF">2007-09-20T19:02:25Z</dcterms:created>
  <dcterms:modified xsi:type="dcterms:W3CDTF">2020-11-04T03:37:44Z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DHCS Document</vt:lpwstr>
  </property>
  <property fmtid="{D5CDD505-2E9C-101B-9397-08002B2CF9AE}" pid="3" name="display_urn:schemas-microsoft-com:office:office#Editor">
    <vt:lpwstr>System Account</vt:lpwstr>
  </property>
  <property fmtid="{D5CDD505-2E9C-101B-9397-08002B2CF9AE}" pid="4" name="xd_Signature">
    <vt:lpwstr/>
  </property>
  <property fmtid="{D5CDD505-2E9C-101B-9397-08002B2CF9AE}" pid="5" name="TemplateUrl">
    <vt:lpwstr/>
  </property>
  <property fmtid="{D5CDD505-2E9C-101B-9397-08002B2CF9AE}" pid="6" name="xd_ProgID">
    <vt:lpwstr/>
  </property>
  <property fmtid="{D5CDD505-2E9C-101B-9397-08002B2CF9AE}" pid="7" name="PublishingStartDate">
    <vt:lpwstr/>
  </property>
  <property fmtid="{D5CDD505-2E9C-101B-9397-08002B2CF9AE}" pid="8" name="PublishingExpirationDate">
    <vt:lpwstr/>
  </property>
  <property fmtid="{D5CDD505-2E9C-101B-9397-08002B2CF9AE}" pid="9" name="display_urn:schemas-microsoft-com:office:office#Author">
    <vt:lpwstr>John SS01. Trapper</vt:lpwstr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Order">
    <vt:lpwstr>173600.000000000</vt:lpwstr>
  </property>
  <property fmtid="{D5CDD505-2E9C-101B-9397-08002B2CF9AE}" pid="13" name="ContentTypeId">
    <vt:lpwstr>0x0101000DD778A44A894D44A57135C48A267F0A</vt:lpwstr>
  </property>
  <property fmtid="{D5CDD505-2E9C-101B-9397-08002B2CF9AE}" pid="14" name="_dlc_DocId">
    <vt:lpwstr>DHCSDOC-1363137784-1428</vt:lpwstr>
  </property>
  <property fmtid="{D5CDD505-2E9C-101B-9397-08002B2CF9AE}" pid="15" name="_dlc_DocIdItemGuid">
    <vt:lpwstr>24a48480-ae0e-4856-bb58-15dddea2c8b2</vt:lpwstr>
  </property>
  <property fmtid="{D5CDD505-2E9C-101B-9397-08002B2CF9AE}" pid="16" name="_dlc_DocIdUrl">
    <vt:lpwstr>http://dhcs2016prod:88/services/MH/_layouts/15/DocIdRedir.aspx?ID=DHCSDOC-1363137784-1428, DHCSDOC-1363137784-1428</vt:lpwstr>
  </property>
</Properties>
</file>