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AA7B00F4-0645-414B-9119-015D58063B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djustment #1 Enc 7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63" i="1" l="1"/>
  <c r="B63" i="1"/>
  <c r="C62" i="1"/>
  <c r="B62" i="1"/>
  <c r="D62" i="1" s="1"/>
  <c r="C61" i="1"/>
  <c r="B61" i="1"/>
  <c r="D61" i="1"/>
  <c r="F61" i="1" s="1"/>
  <c r="I61" i="1" s="1"/>
  <c r="C60" i="1"/>
  <c r="B60" i="1"/>
  <c r="D60" i="1"/>
  <c r="C59" i="1"/>
  <c r="D59" i="1" s="1"/>
  <c r="E59" i="1" s="1"/>
  <c r="B59" i="1"/>
  <c r="C58" i="1"/>
  <c r="B58" i="1"/>
  <c r="D58" i="1"/>
  <c r="E58" i="1" s="1"/>
  <c r="G58" i="1" s="1"/>
  <c r="H58" i="1" s="1"/>
  <c r="C57" i="1"/>
  <c r="B57" i="1"/>
  <c r="D57" i="1"/>
  <c r="C56" i="1"/>
  <c r="D56" i="1" s="1"/>
  <c r="B56" i="1"/>
  <c r="C55" i="1"/>
  <c r="B55" i="1"/>
  <c r="D55" i="1" s="1"/>
  <c r="C54" i="1"/>
  <c r="B54" i="1"/>
  <c r="D54" i="1"/>
  <c r="C53" i="1"/>
  <c r="D53" i="1" s="1"/>
  <c r="B53" i="1"/>
  <c r="C52" i="1"/>
  <c r="B52" i="1"/>
  <c r="D52" i="1" s="1"/>
  <c r="E52" i="1" s="1"/>
  <c r="C51" i="1"/>
  <c r="D51" i="1" s="1"/>
  <c r="B51" i="1"/>
  <c r="C50" i="1"/>
  <c r="B50" i="1"/>
  <c r="D50" i="1"/>
  <c r="C49" i="1"/>
  <c r="B49" i="1"/>
  <c r="D49" i="1" s="1"/>
  <c r="E49" i="1" s="1"/>
  <c r="C48" i="1"/>
  <c r="B48" i="1"/>
  <c r="D48" i="1" s="1"/>
  <c r="C47" i="1"/>
  <c r="B47" i="1"/>
  <c r="D47" i="1" s="1"/>
  <c r="C46" i="1"/>
  <c r="B46" i="1"/>
  <c r="C45" i="1"/>
  <c r="B45" i="1"/>
  <c r="D45" i="1"/>
  <c r="C44" i="1"/>
  <c r="B44" i="1"/>
  <c r="D44" i="1"/>
  <c r="E44" i="1" s="1"/>
  <c r="C43" i="1"/>
  <c r="D43" i="1" s="1"/>
  <c r="B43" i="1"/>
  <c r="C42" i="1"/>
  <c r="B42" i="1"/>
  <c r="D42" i="1"/>
  <c r="C41" i="1"/>
  <c r="B41" i="1"/>
  <c r="D41" i="1"/>
  <c r="E41" i="1" s="1"/>
  <c r="G41" i="1" s="1"/>
  <c r="H41" i="1" s="1"/>
  <c r="I41" i="1" s="1"/>
  <c r="C40" i="1"/>
  <c r="D40" i="1" s="1"/>
  <c r="B40" i="1"/>
  <c r="C39" i="1"/>
  <c r="B39" i="1"/>
  <c r="D39" i="1" s="1"/>
  <c r="C38" i="1"/>
  <c r="B38" i="1"/>
  <c r="D38" i="1"/>
  <c r="E38" i="1" s="1"/>
  <c r="C37" i="1"/>
  <c r="D37" i="1" s="1"/>
  <c r="B37" i="1"/>
  <c r="C36" i="1"/>
  <c r="B36" i="1"/>
  <c r="D36" i="1" s="1"/>
  <c r="E36" i="1" s="1"/>
  <c r="G36" i="1" s="1"/>
  <c r="H36" i="1" s="1"/>
  <c r="C35" i="1"/>
  <c r="B35" i="1"/>
  <c r="C34" i="1"/>
  <c r="D34" i="1" s="1"/>
  <c r="B34" i="1"/>
  <c r="C33" i="1"/>
  <c r="B33" i="1"/>
  <c r="D33" i="1" s="1"/>
  <c r="E33" i="1" s="1"/>
  <c r="C32" i="1"/>
  <c r="D32" i="1" s="1"/>
  <c r="B32" i="1"/>
  <c r="C31" i="1"/>
  <c r="B31" i="1"/>
  <c r="D31" i="1" s="1"/>
  <c r="C30" i="1"/>
  <c r="B30" i="1"/>
  <c r="D30" i="1" s="1"/>
  <c r="C29" i="1"/>
  <c r="B29" i="1"/>
  <c r="D29" i="1" s="1"/>
  <c r="C28" i="1"/>
  <c r="B28" i="1"/>
  <c r="D28" i="1"/>
  <c r="C27" i="1"/>
  <c r="B27" i="1"/>
  <c r="C26" i="1"/>
  <c r="B26" i="1"/>
  <c r="D26" i="1" s="1"/>
  <c r="C25" i="1"/>
  <c r="B25" i="1"/>
  <c r="D25" i="1"/>
  <c r="E25" i="1" s="1"/>
  <c r="C24" i="1"/>
  <c r="B24" i="1"/>
  <c r="D24" i="1"/>
  <c r="E24" i="1" s="1"/>
  <c r="G24" i="1" s="1"/>
  <c r="H24" i="1" s="1"/>
  <c r="C23" i="1"/>
  <c r="B23" i="1"/>
  <c r="C22" i="1"/>
  <c r="B22" i="1"/>
  <c r="D22" i="1"/>
  <c r="E22" i="1" s="1"/>
  <c r="C21" i="1"/>
  <c r="B21" i="1"/>
  <c r="D21" i="1"/>
  <c r="E21" i="1" s="1"/>
  <c r="G21" i="1" s="1"/>
  <c r="H21" i="1" s="1"/>
  <c r="C20" i="1"/>
  <c r="B20" i="1"/>
  <c r="C19" i="1"/>
  <c r="B19" i="1"/>
  <c r="D19" i="1" s="1"/>
  <c r="C18" i="1"/>
  <c r="D18" i="1" s="1"/>
  <c r="B18" i="1"/>
  <c r="C17" i="1"/>
  <c r="B17" i="1"/>
  <c r="D17" i="1" s="1"/>
  <c r="E17" i="1" s="1"/>
  <c r="G17" i="1" s="1"/>
  <c r="H17" i="1" s="1"/>
  <c r="C16" i="1"/>
  <c r="B16" i="1"/>
  <c r="D16" i="1"/>
  <c r="C15" i="1"/>
  <c r="B15" i="1"/>
  <c r="C14" i="1"/>
  <c r="B14" i="1"/>
  <c r="D14" i="1" s="1"/>
  <c r="C13" i="1"/>
  <c r="D13" i="1" s="1"/>
  <c r="B13" i="1"/>
  <c r="C12" i="1"/>
  <c r="B12" i="1"/>
  <c r="D12" i="1" s="1"/>
  <c r="C11" i="1"/>
  <c r="B11" i="1"/>
  <c r="C10" i="1"/>
  <c r="D10" i="1" s="1"/>
  <c r="B10" i="1"/>
  <c r="C9" i="1"/>
  <c r="B9" i="1"/>
  <c r="D9" i="1" s="1"/>
  <c r="C8" i="1"/>
  <c r="B8" i="1"/>
  <c r="D8" i="1"/>
  <c r="E8" i="1" s="1"/>
  <c r="G8" i="1" s="1"/>
  <c r="H8" i="1" s="1"/>
  <c r="C7" i="1"/>
  <c r="B7" i="1"/>
  <c r="D11" i="1"/>
  <c r="F11" i="1" s="1"/>
  <c r="D15" i="1"/>
  <c r="E15" i="1" s="1"/>
  <c r="G15" i="1" s="1"/>
  <c r="H15" i="1" s="1"/>
  <c r="D27" i="1"/>
  <c r="D35" i="1"/>
  <c r="E35" i="1" s="1"/>
  <c r="G35" i="1" s="1"/>
  <c r="H35" i="1" s="1"/>
  <c r="D63" i="1"/>
  <c r="E63" i="1" s="1"/>
  <c r="G52" i="1"/>
  <c r="H52" i="1"/>
  <c r="E60" i="1"/>
  <c r="G60" i="1"/>
  <c r="H60" i="1" s="1"/>
  <c r="E16" i="1"/>
  <c r="G16" i="1" s="1"/>
  <c r="H16" i="1" s="1"/>
  <c r="E61" i="1"/>
  <c r="G61" i="1"/>
  <c r="H61" i="1" s="1"/>
  <c r="F17" i="1"/>
  <c r="G22" i="1"/>
  <c r="H22" i="1" s="1"/>
  <c r="E30" i="1"/>
  <c r="G30" i="1"/>
  <c r="H30" i="1" s="1"/>
  <c r="E54" i="1"/>
  <c r="G54" i="1"/>
  <c r="H54" i="1" s="1"/>
  <c r="F54" i="1"/>
  <c r="I54" i="1" s="1"/>
  <c r="G38" i="1"/>
  <c r="H38" i="1"/>
  <c r="D7" i="1"/>
  <c r="B64" i="1"/>
  <c r="E14" i="1"/>
  <c r="G14" i="1" s="1"/>
  <c r="H14" i="1" s="1"/>
  <c r="E47" i="1"/>
  <c r="G47" i="1" s="1"/>
  <c r="H47" i="1"/>
  <c r="F24" i="1"/>
  <c r="E11" i="1"/>
  <c r="G11" i="1" s="1"/>
  <c r="H11" i="1" s="1"/>
  <c r="E27" i="1"/>
  <c r="G27" i="1"/>
  <c r="H27" i="1" s="1"/>
  <c r="G59" i="1"/>
  <c r="H59" i="1"/>
  <c r="F38" i="1"/>
  <c r="F41" i="1"/>
  <c r="F60" i="1"/>
  <c r="I60" i="1" s="1"/>
  <c r="E7" i="1"/>
  <c r="G7" i="1" s="1"/>
  <c r="H7" i="1" s="1"/>
  <c r="F52" i="1"/>
  <c r="I52" i="1"/>
  <c r="F7" i="1"/>
  <c r="E26" i="1" l="1"/>
  <c r="G26" i="1" s="1"/>
  <c r="H26" i="1" s="1"/>
  <c r="E39" i="1"/>
  <c r="G39" i="1" s="1"/>
  <c r="H39" i="1" s="1"/>
  <c r="G49" i="1"/>
  <c r="H49" i="1" s="1"/>
  <c r="F49" i="1"/>
  <c r="I49" i="1" s="1"/>
  <c r="F62" i="1"/>
  <c r="I62" i="1" s="1"/>
  <c r="E18" i="1"/>
  <c r="G18" i="1" s="1"/>
  <c r="H18" i="1" s="1"/>
  <c r="F18" i="1"/>
  <c r="I18" i="1" s="1"/>
  <c r="G25" i="1"/>
  <c r="H25" i="1" s="1"/>
  <c r="F25" i="1"/>
  <c r="I25" i="1" s="1"/>
  <c r="E56" i="1"/>
  <c r="G56" i="1" s="1"/>
  <c r="H56" i="1" s="1"/>
  <c r="E37" i="1"/>
  <c r="G37" i="1" s="1"/>
  <c r="H37" i="1" s="1"/>
  <c r="F37" i="1"/>
  <c r="I37" i="1" s="1"/>
  <c r="E19" i="1"/>
  <c r="G19" i="1" s="1"/>
  <c r="H19" i="1" s="1"/>
  <c r="E32" i="1"/>
  <c r="G32" i="1" s="1"/>
  <c r="H32" i="1" s="1"/>
  <c r="F32" i="1"/>
  <c r="I32" i="1" s="1"/>
  <c r="E48" i="1"/>
  <c r="G48" i="1" s="1"/>
  <c r="H48" i="1" s="1"/>
  <c r="E53" i="1"/>
  <c r="G53" i="1" s="1"/>
  <c r="H53" i="1" s="1"/>
  <c r="E55" i="1"/>
  <c r="G55" i="1" s="1"/>
  <c r="H55" i="1" s="1"/>
  <c r="F55" i="1"/>
  <c r="I55" i="1" s="1"/>
  <c r="E10" i="1"/>
  <c r="G10" i="1" s="1"/>
  <c r="H10" i="1" s="1"/>
  <c r="F10" i="1"/>
  <c r="I10" i="1" s="1"/>
  <c r="G44" i="1"/>
  <c r="H44" i="1" s="1"/>
  <c r="F44" i="1"/>
  <c r="I44" i="1" s="1"/>
  <c r="I7" i="1"/>
  <c r="E9" i="1"/>
  <c r="G9" i="1" s="1"/>
  <c r="H9" i="1" s="1"/>
  <c r="E13" i="1"/>
  <c r="G13" i="1" s="1"/>
  <c r="H13" i="1" s="1"/>
  <c r="F34" i="1"/>
  <c r="I34" i="1" s="1"/>
  <c r="E34" i="1"/>
  <c r="G34" i="1" s="1"/>
  <c r="H34" i="1" s="1"/>
  <c r="E51" i="1"/>
  <c r="G51" i="1" s="1"/>
  <c r="H51" i="1" s="1"/>
  <c r="F51" i="1"/>
  <c r="I51" i="1" s="1"/>
  <c r="G63" i="1"/>
  <c r="H63" i="1" s="1"/>
  <c r="F63" i="1"/>
  <c r="I11" i="1"/>
  <c r="E12" i="1"/>
  <c r="G12" i="1" s="1"/>
  <c r="H12" i="1" s="1"/>
  <c r="F12" i="1"/>
  <c r="I12" i="1" s="1"/>
  <c r="E29" i="1"/>
  <c r="G29" i="1" s="1"/>
  <c r="H29" i="1" s="1"/>
  <c r="F29" i="1"/>
  <c r="I29" i="1" s="1"/>
  <c r="E31" i="1"/>
  <c r="G31" i="1" s="1"/>
  <c r="H31" i="1" s="1"/>
  <c r="F31" i="1"/>
  <c r="I31" i="1" s="1"/>
  <c r="G33" i="1"/>
  <c r="H33" i="1" s="1"/>
  <c r="F33" i="1"/>
  <c r="I33" i="1" s="1"/>
  <c r="E40" i="1"/>
  <c r="G40" i="1" s="1"/>
  <c r="H40" i="1" s="1"/>
  <c r="E43" i="1"/>
  <c r="G43" i="1" s="1"/>
  <c r="H43" i="1" s="1"/>
  <c r="F45" i="1"/>
  <c r="I45" i="1" s="1"/>
  <c r="E45" i="1"/>
  <c r="G45" i="1" s="1"/>
  <c r="H45" i="1" s="1"/>
  <c r="I17" i="1"/>
  <c r="I24" i="1"/>
  <c r="F36" i="1"/>
  <c r="I36" i="1" s="1"/>
  <c r="E42" i="1"/>
  <c r="G42" i="1" s="1"/>
  <c r="H42" i="1" s="1"/>
  <c r="E28" i="1"/>
  <c r="G28" i="1" s="1"/>
  <c r="H28" i="1" s="1"/>
  <c r="I38" i="1"/>
  <c r="F21" i="1"/>
  <c r="I21" i="1" s="1"/>
  <c r="E62" i="1"/>
  <c r="G62" i="1" s="1"/>
  <c r="H62" i="1" s="1"/>
  <c r="E50" i="1"/>
  <c r="G50" i="1" s="1"/>
  <c r="H50" i="1" s="1"/>
  <c r="F27" i="1"/>
  <c r="I27" i="1" s="1"/>
  <c r="F8" i="1"/>
  <c r="I8" i="1" s="1"/>
  <c r="F16" i="1"/>
  <c r="I16" i="1" s="1"/>
  <c r="F14" i="1"/>
  <c r="I14" i="1" s="1"/>
  <c r="F47" i="1"/>
  <c r="I47" i="1" s="1"/>
  <c r="F22" i="1"/>
  <c r="I22" i="1" s="1"/>
  <c r="F30" i="1"/>
  <c r="I30" i="1" s="1"/>
  <c r="F35" i="1"/>
  <c r="I35" i="1" s="1"/>
  <c r="F58" i="1"/>
  <c r="I58" i="1" s="1"/>
  <c r="F59" i="1"/>
  <c r="I59" i="1" s="1"/>
  <c r="F15" i="1"/>
  <c r="I15" i="1" s="1"/>
  <c r="E57" i="1"/>
  <c r="G57" i="1" s="1"/>
  <c r="H57" i="1" s="1"/>
  <c r="C64" i="1"/>
  <c r="D20" i="1"/>
  <c r="D23" i="1"/>
  <c r="D46" i="1"/>
  <c r="F40" i="1" l="1"/>
  <c r="I40" i="1" s="1"/>
  <c r="F53" i="1"/>
  <c r="I53" i="1" s="1"/>
  <c r="F28" i="1"/>
  <c r="I28" i="1" s="1"/>
  <c r="E46" i="1"/>
  <c r="G46" i="1" s="1"/>
  <c r="H46" i="1" s="1"/>
  <c r="F46" i="1"/>
  <c r="I46" i="1" s="1"/>
  <c r="E23" i="1"/>
  <c r="G23" i="1" s="1"/>
  <c r="H23" i="1" s="1"/>
  <c r="F23" i="1"/>
  <c r="I23" i="1" s="1"/>
  <c r="F43" i="1"/>
  <c r="I43" i="1" s="1"/>
  <c r="F13" i="1"/>
  <c r="I13" i="1" s="1"/>
  <c r="E20" i="1"/>
  <c r="G20" i="1" s="1"/>
  <c r="H20" i="1" s="1"/>
  <c r="F57" i="1"/>
  <c r="I57" i="1" s="1"/>
  <c r="F50" i="1"/>
  <c r="I50" i="1" s="1"/>
  <c r="F42" i="1"/>
  <c r="I42" i="1" s="1"/>
  <c r="I63" i="1"/>
  <c r="F9" i="1"/>
  <c r="I9" i="1" s="1"/>
  <c r="F48" i="1"/>
  <c r="I48" i="1" s="1"/>
  <c r="F19" i="1"/>
  <c r="I19" i="1" s="1"/>
  <c r="F56" i="1"/>
  <c r="I56" i="1" s="1"/>
  <c r="F39" i="1"/>
  <c r="I39" i="1" s="1"/>
  <c r="F26" i="1"/>
  <c r="I26" i="1" s="1"/>
  <c r="I64" i="1" l="1"/>
  <c r="F20" i="1"/>
  <c r="I20" i="1" s="1"/>
</calcChain>
</file>

<file path=xl/sharedStrings.xml><?xml version="1.0" encoding="utf-8"?>
<sst xmlns="http://schemas.openxmlformats.org/spreadsheetml/2006/main" count="82" uniqueCount="82">
  <si>
    <t>Enclosure 7-Resources Adjustment</t>
  </si>
  <si>
    <t>Resources Adjustment 1: Revised Need Greater than Resources</t>
  </si>
  <si>
    <t>County</t>
  </si>
  <si>
    <t>Revised Need (Enclosure 5)</t>
  </si>
  <si>
    <t>Resources (Enclosure 6)</t>
  </si>
  <si>
    <t>Revised Need Greater Than Resources</t>
  </si>
  <si>
    <t>Revised Need Greater Than Resources to be Weighted by Resources (20%)</t>
  </si>
  <si>
    <t>Revised Need Greater Than Resources Not to be Weighted by Resources (80%)</t>
  </si>
  <si>
    <t>Revised Need Divided by Resources</t>
  </si>
  <si>
    <t>Revised Need Weighted by Resources</t>
  </si>
  <si>
    <t>Revised Need Greater Than Resources Adjusted by Resources</t>
  </si>
  <si>
    <t>A</t>
  </si>
  <si>
    <t>B</t>
  </si>
  <si>
    <t>C</t>
  </si>
  <si>
    <t>D</t>
  </si>
  <si>
    <t>E</t>
  </si>
  <si>
    <t>F</t>
  </si>
  <si>
    <t>G</t>
  </si>
  <si>
    <t>H</t>
  </si>
  <si>
    <t>(C*.20)</t>
  </si>
  <si>
    <t>(C-D)</t>
  </si>
  <si>
    <t>(A/B)</t>
  </si>
  <si>
    <t>(D*F)</t>
  </si>
  <si>
    <t>(E+G)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</si>
  <si>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</si>
  <si>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</si>
  <si>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</si>
  <si>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</si>
  <si>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</si>
  <si>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</si>
  <si>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</si>
  <si>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</si>
  <si>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</si>
  <si>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</si>
  <si>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</si>
  <si>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</si>
  <si>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</si>
  <si>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</si>
  <si>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</si>
  <si>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</si>
  <si>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</si>
  <si>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</si>
  <si>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</si>
  <si>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</si>
  <si>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</si>
  <si>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</si>
  <si>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</si>
  <si>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</si>
  <si>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</si>
  <si>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</si>
  <si>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</si>
  <si>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</si>
  <si>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</si>
  <si>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</si>
  <si>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</si>
  <si>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</si>
  <si>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</si>
  <si>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</si>
  <si>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</si>
  <si>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</si>
  <si>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</si>
  <si>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</si>
  <si>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</si>
  <si>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</si>
  <si>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</si>
  <si>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</si>
  <si>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</si>
  <si>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</si>
  <si>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</si>
  <si>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</si>
  <si>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</si>
  <si>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</si>
  <si>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</si>
  <si>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</si>
  <si>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Tehama</t>
  </si>
  <si>
    <t>Trinity</t>
  </si>
  <si>
    <t>Tulare</t>
  </si>
  <si>
    <t>Tuolumne</t>
  </si>
  <si>
    <t>Ventura</t>
  </si>
  <si>
    <t>Yolo</t>
  </si>
  <si>
    <t>Sutter/Yuba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</si>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</sst>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%\ \ "/>
    <numFmt numFmtId="165" formatCode="0.0000%"/>
    <numFmt numFmtId="166" formatCode="mm/dd/yy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/>
    </xf>
    <xf numFmtId="0" fontId="1" fillId="0" borderId="1" xfId="2" applyFont="1" applyFill="1" applyBorder="1"/>
    <xf numFmtId="9" fontId="1" fillId="0" borderId="1" xfId="2" applyNumberFormat="1" applyFont="1" applyFill="1" applyBorder="1" applyAlignment="1">
      <alignment horizontal="center"/>
    </xf>
    <xf numFmtId="49" fontId="1" fillId="0" borderId="1" xfId="2" applyNumberFormat="1" applyFont="1" applyFill="1" applyBorder="1" applyAlignment="1">
      <alignment horizontal="center"/>
    </xf>
    <xf numFmtId="164" fontId="2" fillId="0" borderId="1" xfId="2" applyNumberFormat="1" applyFont="1" applyFill="1" applyBorder="1"/>
    <xf numFmtId="164" fontId="1" fillId="0" borderId="1" xfId="2" applyNumberFormat="1" applyFont="1" applyFill="1" applyBorder="1"/>
    <xf numFmtId="165" fontId="1" fillId="0" borderId="1" xfId="3" applyNumberFormat="1" applyFont="1" applyFill="1" applyBorder="1"/>
    <xf numFmtId="0" fontId="1" fillId="0" borderId="1" xfId="2" applyFont="1" applyFill="1" applyBorder="1" applyAlignment="1">
      <alignment horizontal="left"/>
    </xf>
    <xf numFmtId="166" fontId="1" fillId="0" borderId="1" xfId="2" applyNumberFormat="1" applyFont="1" applyFill="1" applyBorder="1"/>
    <xf numFmtId="0" fontId="1" fillId="0" borderId="0" xfId="2" applyFont="1" applyFill="1"/>
    <xf numFmtId="164" fontId="2" fillId="0" borderId="0" xfId="2" applyNumberFormat="1" applyFont="1" applyFill="1" applyBorder="1"/>
    <xf numFmtId="164" fontId="1" fillId="0" borderId="0" xfId="2" applyNumberFormat="1" applyFont="1" applyFill="1" applyBorder="1"/>
    <xf numFmtId="0" fontId="1" fillId="0" borderId="0" xfId="2" applyFont="1" applyFill="1" applyBorder="1"/>
    <xf numFmtId="4" fontId="1" fillId="0" borderId="0" xfId="2" applyNumberFormat="1" applyFont="1" applyFill="1" applyBorder="1"/>
    <xf numFmtId="4" fontId="1" fillId="0" borderId="0" xfId="2" applyNumberFormat="1" applyFont="1" applyFill="1"/>
    <xf numFmtId="167" fontId="1" fillId="0" borderId="0" xfId="1" applyNumberFormat="1" applyFont="1" applyFill="1"/>
    <xf numFmtId="0" fontId="4" fillId="0" borderId="0" xfId="2" applyFont="1" applyFill="1"/>
    <xf numFmtId="0" fontId="4" fillId="0" borderId="0" xfId="2" applyFont="1" applyFill="1" applyBorder="1"/>
    <xf numFmtId="0" fontId="2" fillId="0" borderId="1" xfId="2" applyFont="1" applyFill="1" applyBorder="1" applyAlignment="1">
      <alignment horizontal="center"/>
    </xf>
    <xf numFmtId="9" fontId="2" fillId="0" borderId="2" xfId="2" applyNumberFormat="1" applyFont="1" applyFill="1" applyBorder="1" applyAlignment="1">
      <alignment horizontal="center" vertical="center"/>
    </xf>
    <xf numFmtId="9" fontId="2" fillId="0" borderId="3" xfId="2" applyNumberFormat="1" applyFont="1" applyFill="1" applyBorder="1" applyAlignment="1">
      <alignment horizontal="center" vertical="center"/>
    </xf>
    <xf numFmtId="9" fontId="2" fillId="0" borderId="4" xfId="2" applyNumberFormat="1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 4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ental%20Health\MHSA\SCO%20Distribution\2017-18%20Distribution\Info%20Notices\IN%20-%20Revised%20Allocation%20Percentage%2001-2018\Enc%207-Resource%20Adjust%20Op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ed Resources"/>
      <sheetName val="Adjustment #1 ENC 7"/>
      <sheetName val="Adjustment #2 ENC 8"/>
      <sheetName val="Adjustment #3 ENC 9"/>
      <sheetName val="Final Resources ENC 10"/>
      <sheetName val="Final Adjustment ENC 10"/>
      <sheetName val="Self-Suff"/>
      <sheetName val="Resources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L8">
            <v>3.7177284663399833E-2</v>
          </cell>
        </row>
        <row r="9">
          <cell r="L9">
            <v>2.7703888450307419E-5</v>
          </cell>
        </row>
        <row r="10">
          <cell r="L10">
            <v>8.0029261092081445E-4</v>
          </cell>
        </row>
        <row r="11">
          <cell r="L11">
            <v>5.8267915657284593E-3</v>
          </cell>
        </row>
        <row r="12">
          <cell r="L12">
            <v>9.7521672935111531E-4</v>
          </cell>
        </row>
        <row r="13">
          <cell r="L13">
            <v>5.5615141821579279E-4</v>
          </cell>
        </row>
        <row r="14">
          <cell r="L14">
            <v>2.4228108088997946E-2</v>
          </cell>
        </row>
        <row r="15">
          <cell r="L15">
            <v>6.7623457237517065E-4</v>
          </cell>
        </row>
        <row r="16">
          <cell r="L16">
            <v>3.7221885907859666E-3</v>
          </cell>
        </row>
        <row r="17">
          <cell r="L17">
            <v>2.7299423504946019E-2</v>
          </cell>
        </row>
        <row r="18">
          <cell r="L18">
            <v>7.4671243210293445E-4</v>
          </cell>
        </row>
        <row r="19">
          <cell r="L19">
            <v>3.6134751851953002E-3</v>
          </cell>
        </row>
        <row r="20">
          <cell r="L20">
            <v>4.9345281357976167E-3</v>
          </cell>
        </row>
        <row r="21">
          <cell r="L21">
            <v>4.3364171887545462E-4</v>
          </cell>
        </row>
        <row r="22">
          <cell r="L22">
            <v>2.3227642730472134E-2</v>
          </cell>
        </row>
        <row r="23">
          <cell r="L23">
            <v>3.7525647727432733E-3</v>
          </cell>
        </row>
        <row r="24">
          <cell r="L24">
            <v>1.7756967195571597E-3</v>
          </cell>
        </row>
        <row r="25">
          <cell r="L25">
            <v>6.2696207808056058E-4</v>
          </cell>
        </row>
        <row r="26">
          <cell r="L26">
            <v>0.28927527964381755</v>
          </cell>
        </row>
        <row r="27">
          <cell r="L27">
            <v>4.177125539631176E-3</v>
          </cell>
        </row>
        <row r="28">
          <cell r="L28">
            <v>5.8396793624630036E-3</v>
          </cell>
        </row>
        <row r="29">
          <cell r="L29">
            <v>4.0426990123845383E-4</v>
          </cell>
        </row>
        <row r="30">
          <cell r="L30">
            <v>2.3649452958787584E-3</v>
          </cell>
        </row>
        <row r="31">
          <cell r="L31">
            <v>7.5703052510872094E-3</v>
          </cell>
        </row>
        <row r="32">
          <cell r="L32">
            <v>2.3577777564895091E-4</v>
          </cell>
        </row>
        <row r="33">
          <cell r="L33">
            <v>3.646048508127733E-4</v>
          </cell>
        </row>
        <row r="34">
          <cell r="L34">
            <v>1.1682988561044301E-2</v>
          </cell>
        </row>
        <row r="35">
          <cell r="L35">
            <v>3.1935012698726369E-3</v>
          </cell>
        </row>
        <row r="36">
          <cell r="L36">
            <v>2.1621024488806722E-3</v>
          </cell>
        </row>
        <row r="37">
          <cell r="L37">
            <v>7.9602597407336551E-2</v>
          </cell>
        </row>
        <row r="38">
          <cell r="L38">
            <v>7.6470078788228946E-3</v>
          </cell>
        </row>
        <row r="39">
          <cell r="L39">
            <v>4.6028671388233982E-4</v>
          </cell>
        </row>
        <row r="40">
          <cell r="L40">
            <v>6.012278886312053E-2</v>
          </cell>
        </row>
        <row r="41">
          <cell r="L41">
            <v>3.6945747959472454E-2</v>
          </cell>
        </row>
        <row r="42">
          <cell r="L42">
            <v>1.3757138372751407E-3</v>
          </cell>
        </row>
        <row r="43">
          <cell r="L43">
            <v>5.5801459679763091E-2</v>
          </cell>
        </row>
        <row r="44">
          <cell r="L44">
            <v>8.0764408914998767E-2</v>
          </cell>
        </row>
        <row r="45">
          <cell r="L45">
            <v>2.1144149086922269E-2</v>
          </cell>
        </row>
        <row r="46">
          <cell r="L46">
            <v>1.8744558961131766E-2</v>
          </cell>
        </row>
        <row r="47">
          <cell r="L47">
            <v>6.4842308586331018E-3</v>
          </cell>
        </row>
        <row r="48">
          <cell r="L48">
            <v>1.6894904526345077E-2</v>
          </cell>
        </row>
        <row r="49">
          <cell r="L49">
            <v>1.1522291573913148E-2</v>
          </cell>
        </row>
        <row r="50">
          <cell r="L50">
            <v>4.2982133710120364E-2</v>
          </cell>
        </row>
        <row r="51">
          <cell r="L51">
            <v>6.8708232902339192E-3</v>
          </cell>
        </row>
        <row r="52">
          <cell r="L52">
            <v>4.5704788758985388E-3</v>
          </cell>
        </row>
        <row r="53">
          <cell r="L53">
            <v>7.2196190374937546E-5</v>
          </cell>
        </row>
        <row r="54">
          <cell r="L54">
            <v>1.1318290532635422E-3</v>
          </cell>
        </row>
        <row r="55">
          <cell r="L55">
            <v>9.4321153275013416E-3</v>
          </cell>
        </row>
        <row r="56">
          <cell r="L56">
            <v>1.1132652439675166E-2</v>
          </cell>
        </row>
        <row r="57">
          <cell r="L57">
            <v>1.3885532880024564E-2</v>
          </cell>
        </row>
        <row r="58">
          <cell r="L58">
            <v>3.117952557180185E-3</v>
          </cell>
        </row>
        <row r="59">
          <cell r="L59">
            <v>1.6441359359285238E-3</v>
          </cell>
        </row>
        <row r="60">
          <cell r="L60">
            <v>3.5148179655284712E-4</v>
          </cell>
        </row>
        <row r="61">
          <cell r="L61">
            <v>1.3140271890215069E-2</v>
          </cell>
        </row>
        <row r="62">
          <cell r="L62">
            <v>1.2210101406293465E-3</v>
          </cell>
        </row>
        <row r="63">
          <cell r="L63">
            <v>1.9643391976617429E-2</v>
          </cell>
        </row>
        <row r="64">
          <cell r="L64">
            <v>5.622648367795564E-3</v>
          </cell>
        </row>
      </sheetData>
      <sheetData sheetId="7">
        <row r="6">
          <cell r="L6">
            <v>4.5043335261527921E-2</v>
          </cell>
        </row>
        <row r="7">
          <cell r="L7">
            <v>5.0474974891914369E-4</v>
          </cell>
        </row>
        <row r="8">
          <cell r="L8">
            <v>1.1536803525197747E-3</v>
          </cell>
        </row>
        <row r="10">
          <cell r="L10">
            <v>7.8361740798226567E-3</v>
          </cell>
        </row>
        <row r="11">
          <cell r="L11">
            <v>1.3421970467523089E-3</v>
          </cell>
        </row>
        <row r="12">
          <cell r="L12">
            <v>1.1506299712367228E-3</v>
          </cell>
        </row>
        <row r="13">
          <cell r="L13">
            <v>2.4153365100820379E-2</v>
          </cell>
        </row>
        <row r="14">
          <cell r="L14">
            <v>1.3420511828897382E-3</v>
          </cell>
        </row>
        <row r="15">
          <cell r="L15">
            <v>3.4605988904635276E-3</v>
          </cell>
        </row>
        <row r="16">
          <cell r="L16">
            <v>2.7485977717543016E-2</v>
          </cell>
        </row>
        <row r="17">
          <cell r="L17">
            <v>1.2572252417849949E-3</v>
          </cell>
        </row>
        <row r="18">
          <cell r="L18">
            <v>4.5761451893605544E-3</v>
          </cell>
        </row>
        <row r="19">
          <cell r="L19">
            <v>5.5216945773016481E-3</v>
          </cell>
        </row>
        <row r="20">
          <cell r="L20">
            <v>9.8525427133514237E-4</v>
          </cell>
        </row>
        <row r="21">
          <cell r="L21">
            <v>2.0684871913761966E-2</v>
          </cell>
        </row>
        <row r="22">
          <cell r="L22">
            <v>3.2460823770250045E-3</v>
          </cell>
        </row>
        <row r="23">
          <cell r="L23">
            <v>2.2306795748087056E-3</v>
          </cell>
        </row>
        <row r="24">
          <cell r="L24">
            <v>1.3491686593104923E-3</v>
          </cell>
        </row>
        <row r="25">
          <cell r="L25">
            <v>0.32325926761659296</v>
          </cell>
        </row>
        <row r="26">
          <cell r="L26">
            <v>3.5473619182548005E-3</v>
          </cell>
        </row>
        <row r="27">
          <cell r="L27">
            <v>6.415403799963683E-3</v>
          </cell>
        </row>
        <row r="28">
          <cell r="L28">
            <v>8.6693744280502065E-4</v>
          </cell>
        </row>
        <row r="29">
          <cell r="L29">
            <v>3.7869376817330504E-3</v>
          </cell>
        </row>
        <row r="30">
          <cell r="L30">
            <v>7.0115939627733471E-3</v>
          </cell>
        </row>
        <row r="31">
          <cell r="L31">
            <v>7.4844837349412926E-4</v>
          </cell>
        </row>
        <row r="32">
          <cell r="L32">
            <v>6.5582216561244284E-4</v>
          </cell>
        </row>
        <row r="33">
          <cell r="L33">
            <v>1.0174595587632965E-2</v>
          </cell>
        </row>
        <row r="34">
          <cell r="L34">
            <v>3.9912316137657028E-3</v>
          </cell>
        </row>
        <row r="35">
          <cell r="L35">
            <v>2.6929819886604453E-3</v>
          </cell>
        </row>
        <row r="36">
          <cell r="L36">
            <v>5.8665143124024495E-2</v>
          </cell>
        </row>
        <row r="37">
          <cell r="L37">
            <v>5.2297806268976656E-3</v>
          </cell>
        </row>
        <row r="38">
          <cell r="L38">
            <v>1.1682427173593394E-3</v>
          </cell>
        </row>
        <row r="39">
          <cell r="L39">
            <v>3.9019185211273275E-2</v>
          </cell>
        </row>
        <row r="40">
          <cell r="L40">
            <v>4.0362905500949411E-2</v>
          </cell>
        </row>
        <row r="41">
          <cell r="L41">
            <v>1.3812260629820735E-3</v>
          </cell>
        </row>
        <row r="42">
          <cell r="L42">
            <v>4.5811781575791716E-2</v>
          </cell>
        </row>
        <row r="43">
          <cell r="L43">
            <v>6.8969119608601123E-2</v>
          </cell>
        </row>
        <row r="44">
          <cell r="L44">
            <v>3.2000277277978773E-2</v>
          </cell>
        </row>
        <row r="45">
          <cell r="L45">
            <v>1.7310135838113219E-2</v>
          </cell>
        </row>
        <row r="46">
          <cell r="L46">
            <v>6.4123979022079943E-3</v>
          </cell>
        </row>
        <row r="47">
          <cell r="L47">
            <v>1.6203300616117338E-2</v>
          </cell>
        </row>
        <row r="48">
          <cell r="L48">
            <v>1.0272809144904317E-2</v>
          </cell>
        </row>
        <row r="49">
          <cell r="L49">
            <v>4.2353369238825475E-2</v>
          </cell>
        </row>
        <row r="50">
          <cell r="L50">
            <v>7.7101885590351409E-3</v>
          </cell>
        </row>
        <row r="51">
          <cell r="L51">
            <v>5.0802221978863164E-3</v>
          </cell>
        </row>
        <row r="52">
          <cell r="L52">
            <v>5.5894122507123614E-4</v>
          </cell>
        </row>
        <row r="53">
          <cell r="L53">
            <v>1.6581769841231306E-3</v>
          </cell>
        </row>
        <row r="54">
          <cell r="L54">
            <v>1.0135560263142905E-2</v>
          </cell>
        </row>
        <row r="55">
          <cell r="L55">
            <v>1.0004844094319473E-2</v>
          </cell>
        </row>
        <row r="56">
          <cell r="L56">
            <v>1.2880923283307366E-2</v>
          </cell>
        </row>
        <row r="57">
          <cell r="L57">
            <v>5.4033518929818116E-3</v>
          </cell>
        </row>
        <row r="58">
          <cell r="L58">
            <v>1.9382460567008947E-3</v>
          </cell>
        </row>
        <row r="60">
          <cell r="L60">
            <v>8.5896221495662358E-4</v>
          </cell>
        </row>
        <row r="61">
          <cell r="L61">
            <v>1.424831632942479E-2</v>
          </cell>
        </row>
        <row r="62">
          <cell r="L62">
            <v>1.4874660437640555E-3</v>
          </cell>
        </row>
        <row r="63">
          <cell r="L63">
            <v>1.70944223368437E-2</v>
          </cell>
        </row>
        <row r="64">
          <cell r="L64">
            <v>4.4850151804400286E-3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workbookViewId="0">
      <selection activeCell="A65" sqref="A65:IV65536"/>
    </sheetView>
  </sheetViews>
  <sheetFormatPr defaultColWidth="0" defaultRowHeight="15" zeroHeight="1" x14ac:dyDescent="0.25"/>
  <cols>
    <col min="1" max="1" width="19.5703125" style="18" customWidth="1"/>
    <col min="2" max="3" width="15.7109375" style="18" customWidth="1"/>
    <col min="4" max="4" width="14" style="18" customWidth="1"/>
    <col min="5" max="5" width="14.28515625" style="18" customWidth="1"/>
    <col min="6" max="6" width="16" style="18" customWidth="1"/>
    <col min="7" max="7" width="14.140625" style="18" bestFit="1" customWidth="1"/>
    <col min="8" max="8" width="13.85546875" style="18" customWidth="1"/>
    <col min="9" max="9" width="16.140625" style="18" customWidth="1"/>
    <col min="10" max="16384" width="9.140625" hidden="1"/>
  </cols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ht="15.75" x14ac:dyDescent="0.25">
      <c r="A3" s="21" t="s">
        <v>1</v>
      </c>
      <c r="B3" s="22"/>
      <c r="C3" s="22"/>
      <c r="D3" s="22"/>
      <c r="E3" s="22"/>
      <c r="F3" s="22"/>
      <c r="G3" s="22"/>
      <c r="H3" s="22"/>
      <c r="I3" s="23"/>
    </row>
    <row r="4" spans="1:9" ht="157.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</row>
    <row r="5" spans="1:9" ht="15.75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</row>
    <row r="6" spans="1:9" ht="15.75" x14ac:dyDescent="0.25">
      <c r="A6" s="3"/>
      <c r="B6" s="4"/>
      <c r="C6" s="4"/>
      <c r="D6" s="4"/>
      <c r="E6" s="4" t="s">
        <v>19</v>
      </c>
      <c r="F6" s="4" t="s">
        <v>20</v>
      </c>
      <c r="G6" s="5" t="s">
        <v>21</v>
      </c>
      <c r="H6" s="5" t="s">
        <v>22</v>
      </c>
      <c r="I6" s="5" t="s">
        <v>23</v>
      </c>
    </row>
    <row r="7" spans="1:9" ht="15.75" x14ac:dyDescent="0.25">
      <c r="A7" s="3" t="s">
        <v>24</v>
      </c>
      <c r="B7" s="6">
        <f>'[1]Self-Suff'!L8</f>
        <v>3.7177284663399833E-2</v>
      </c>
      <c r="C7" s="7">
        <f>[1]Resources!L6</f>
        <v>4.5043335261527921E-2</v>
      </c>
      <c r="D7" s="7">
        <f>IF(B7&gt;C7,B7,0)</f>
        <v>0</v>
      </c>
      <c r="E7" s="7">
        <f>D7*0.2</f>
        <v>0</v>
      </c>
      <c r="F7" s="7">
        <f>D7-E7</f>
        <v>0</v>
      </c>
      <c r="G7" s="7">
        <f>IF(E7&gt;0,B7/C7,0)</f>
        <v>0</v>
      </c>
      <c r="H7" s="7">
        <f>G7*E7</f>
        <v>0</v>
      </c>
      <c r="I7" s="8">
        <f>ROUND(F7+H7,6)</f>
        <v>0</v>
      </c>
    </row>
    <row r="8" spans="1:9" ht="15.75" x14ac:dyDescent="0.25">
      <c r="A8" s="9" t="s">
        <v>25</v>
      </c>
      <c r="B8" s="6">
        <f>'[1]Self-Suff'!L9</f>
        <v>2.7703888450307419E-5</v>
      </c>
      <c r="C8" s="7">
        <f>[1]Resources!L7</f>
        <v>5.0474974891914369E-4</v>
      </c>
      <c r="D8" s="7">
        <f t="shared" ref="D8:D63" si="0">IF(B8&gt;C8,B8,0)</f>
        <v>0</v>
      </c>
      <c r="E8" s="7">
        <f t="shared" ref="E8:E63" si="1">D8*0.2</f>
        <v>0</v>
      </c>
      <c r="F8" s="7">
        <f t="shared" ref="F8:F63" si="2">D8-E8</f>
        <v>0</v>
      </c>
      <c r="G8" s="7">
        <f t="shared" ref="G8:G63" si="3">IF(E8&gt;0,B8/C8,0)</f>
        <v>0</v>
      </c>
      <c r="H8" s="7">
        <f>G8*E8</f>
        <v>0</v>
      </c>
      <c r="I8" s="8">
        <f>ROUND(F8+H8,6)</f>
        <v>0</v>
      </c>
    </row>
    <row r="9" spans="1:9" ht="15.75" x14ac:dyDescent="0.25">
      <c r="A9" s="9" t="s">
        <v>26</v>
      </c>
      <c r="B9" s="6">
        <f>'[1]Self-Suff'!L10</f>
        <v>8.0029261092081445E-4</v>
      </c>
      <c r="C9" s="7">
        <f>[1]Resources!L8</f>
        <v>1.1536803525197747E-3</v>
      </c>
      <c r="D9" s="7">
        <f t="shared" si="0"/>
        <v>0</v>
      </c>
      <c r="E9" s="7">
        <f t="shared" si="1"/>
        <v>0</v>
      </c>
      <c r="F9" s="7">
        <f t="shared" si="2"/>
        <v>0</v>
      </c>
      <c r="G9" s="7">
        <f t="shared" si="3"/>
        <v>0</v>
      </c>
      <c r="H9" s="7">
        <f>G9*E9</f>
        <v>0</v>
      </c>
      <c r="I9" s="8">
        <f t="shared" ref="I9:I63" si="4">ROUND(F9+H9,6)</f>
        <v>0</v>
      </c>
    </row>
    <row r="10" spans="1:9" ht="15.75" x14ac:dyDescent="0.25">
      <c r="A10" s="3" t="s">
        <v>27</v>
      </c>
      <c r="B10" s="6">
        <f>'[1]Self-Suff'!L11</f>
        <v>5.8267915657284593E-3</v>
      </c>
      <c r="C10" s="7">
        <f>[1]Resources!L10</f>
        <v>7.8361740798226567E-3</v>
      </c>
      <c r="D10" s="7">
        <f t="shared" si="0"/>
        <v>0</v>
      </c>
      <c r="E10" s="7">
        <f t="shared" si="1"/>
        <v>0</v>
      </c>
      <c r="F10" s="7">
        <f t="shared" si="2"/>
        <v>0</v>
      </c>
      <c r="G10" s="7">
        <f t="shared" si="3"/>
        <v>0</v>
      </c>
      <c r="H10" s="7">
        <f t="shared" ref="H10:H63" si="5">G10*E10</f>
        <v>0</v>
      </c>
      <c r="I10" s="8">
        <f t="shared" si="4"/>
        <v>0</v>
      </c>
    </row>
    <row r="11" spans="1:9" ht="15.75" x14ac:dyDescent="0.25">
      <c r="A11" s="3" t="s">
        <v>28</v>
      </c>
      <c r="B11" s="6">
        <f>'[1]Self-Suff'!L12</f>
        <v>9.7521672935111531E-4</v>
      </c>
      <c r="C11" s="7">
        <f>[1]Resources!L11</f>
        <v>1.3421970467523089E-3</v>
      </c>
      <c r="D11" s="7">
        <f t="shared" si="0"/>
        <v>0</v>
      </c>
      <c r="E11" s="7">
        <f t="shared" si="1"/>
        <v>0</v>
      </c>
      <c r="F11" s="7">
        <f t="shared" si="2"/>
        <v>0</v>
      </c>
      <c r="G11" s="7">
        <f t="shared" si="3"/>
        <v>0</v>
      </c>
      <c r="H11" s="7">
        <f t="shared" si="5"/>
        <v>0</v>
      </c>
      <c r="I11" s="8">
        <f t="shared" si="4"/>
        <v>0</v>
      </c>
    </row>
    <row r="12" spans="1:9" ht="15.75" x14ac:dyDescent="0.25">
      <c r="A12" s="3" t="s">
        <v>29</v>
      </c>
      <c r="B12" s="6">
        <f>'[1]Self-Suff'!L13</f>
        <v>5.5615141821579279E-4</v>
      </c>
      <c r="C12" s="7">
        <f>[1]Resources!L12</f>
        <v>1.1506299712367228E-3</v>
      </c>
      <c r="D12" s="7">
        <f t="shared" si="0"/>
        <v>0</v>
      </c>
      <c r="E12" s="7">
        <f t="shared" si="1"/>
        <v>0</v>
      </c>
      <c r="F12" s="7">
        <f t="shared" si="2"/>
        <v>0</v>
      </c>
      <c r="G12" s="7">
        <f t="shared" si="3"/>
        <v>0</v>
      </c>
      <c r="H12" s="7">
        <f t="shared" si="5"/>
        <v>0</v>
      </c>
      <c r="I12" s="8">
        <f t="shared" si="4"/>
        <v>0</v>
      </c>
    </row>
    <row r="13" spans="1:9" ht="15.75" x14ac:dyDescent="0.25">
      <c r="A13" s="3" t="s">
        <v>30</v>
      </c>
      <c r="B13" s="6">
        <f>'[1]Self-Suff'!L14</f>
        <v>2.4228108088997946E-2</v>
      </c>
      <c r="C13" s="7">
        <f>[1]Resources!L13</f>
        <v>2.4153365100820379E-2</v>
      </c>
      <c r="D13" s="7">
        <f t="shared" si="0"/>
        <v>2.4228108088997946E-2</v>
      </c>
      <c r="E13" s="7">
        <f t="shared" si="1"/>
        <v>4.8456216177995897E-3</v>
      </c>
      <c r="F13" s="7">
        <f t="shared" si="2"/>
        <v>1.9382486471198355E-2</v>
      </c>
      <c r="G13" s="7">
        <f t="shared" si="3"/>
        <v>1.0030945165555845</v>
      </c>
      <c r="H13" s="7">
        <f t="shared" si="5"/>
        <v>4.8606164741179687E-3</v>
      </c>
      <c r="I13" s="8">
        <f t="shared" si="4"/>
        <v>2.4243000000000001E-2</v>
      </c>
    </row>
    <row r="14" spans="1:9" ht="15.75" x14ac:dyDescent="0.25">
      <c r="A14" s="3" t="s">
        <v>31</v>
      </c>
      <c r="B14" s="6">
        <f>'[1]Self-Suff'!L15</f>
        <v>6.7623457237517065E-4</v>
      </c>
      <c r="C14" s="7">
        <f>[1]Resources!L14</f>
        <v>1.3420511828897382E-3</v>
      </c>
      <c r="D14" s="7">
        <f t="shared" si="0"/>
        <v>0</v>
      </c>
      <c r="E14" s="7">
        <f t="shared" si="1"/>
        <v>0</v>
      </c>
      <c r="F14" s="7">
        <f t="shared" si="2"/>
        <v>0</v>
      </c>
      <c r="G14" s="7">
        <f t="shared" si="3"/>
        <v>0</v>
      </c>
      <c r="H14" s="7">
        <f t="shared" si="5"/>
        <v>0</v>
      </c>
      <c r="I14" s="8">
        <f t="shared" si="4"/>
        <v>0</v>
      </c>
    </row>
    <row r="15" spans="1:9" ht="15.75" x14ac:dyDescent="0.25">
      <c r="A15" s="3" t="s">
        <v>32</v>
      </c>
      <c r="B15" s="6">
        <f>'[1]Self-Suff'!L16</f>
        <v>3.7221885907859666E-3</v>
      </c>
      <c r="C15" s="7">
        <f>[1]Resources!L15</f>
        <v>3.4605988904635276E-3</v>
      </c>
      <c r="D15" s="7">
        <f t="shared" si="0"/>
        <v>3.7221885907859666E-3</v>
      </c>
      <c r="E15" s="7">
        <f t="shared" si="1"/>
        <v>7.4443771815719336E-4</v>
      </c>
      <c r="F15" s="7">
        <f t="shared" si="2"/>
        <v>2.9777508726287734E-3</v>
      </c>
      <c r="G15" s="7">
        <f t="shared" si="3"/>
        <v>1.0755908756265598</v>
      </c>
      <c r="H15" s="7">
        <f t="shared" si="5"/>
        <v>8.0071041712213365E-4</v>
      </c>
      <c r="I15" s="8">
        <f t="shared" si="4"/>
        <v>3.7780000000000001E-3</v>
      </c>
    </row>
    <row r="16" spans="1:9" ht="15.75" x14ac:dyDescent="0.25">
      <c r="A16" s="3" t="s">
        <v>33</v>
      </c>
      <c r="B16" s="6">
        <f>'[1]Self-Suff'!L17</f>
        <v>2.7299423504946019E-2</v>
      </c>
      <c r="C16" s="7">
        <f>[1]Resources!L16</f>
        <v>2.7485977717543016E-2</v>
      </c>
      <c r="D16" s="7">
        <f t="shared" si="0"/>
        <v>0</v>
      </c>
      <c r="E16" s="7">
        <f t="shared" si="1"/>
        <v>0</v>
      </c>
      <c r="F16" s="7">
        <f t="shared" si="2"/>
        <v>0</v>
      </c>
      <c r="G16" s="7">
        <f t="shared" si="3"/>
        <v>0</v>
      </c>
      <c r="H16" s="7">
        <f t="shared" si="5"/>
        <v>0</v>
      </c>
      <c r="I16" s="8">
        <f t="shared" si="4"/>
        <v>0</v>
      </c>
    </row>
    <row r="17" spans="1:9" ht="15.75" x14ac:dyDescent="0.25">
      <c r="A17" s="3" t="s">
        <v>34</v>
      </c>
      <c r="B17" s="6">
        <f>'[1]Self-Suff'!L18</f>
        <v>7.4671243210293445E-4</v>
      </c>
      <c r="C17" s="7">
        <f>[1]Resources!L17</f>
        <v>1.2572252417849949E-3</v>
      </c>
      <c r="D17" s="7">
        <f t="shared" si="0"/>
        <v>0</v>
      </c>
      <c r="E17" s="7">
        <f t="shared" si="1"/>
        <v>0</v>
      </c>
      <c r="F17" s="7">
        <f t="shared" si="2"/>
        <v>0</v>
      </c>
      <c r="G17" s="7">
        <f t="shared" si="3"/>
        <v>0</v>
      </c>
      <c r="H17" s="7">
        <f t="shared" si="5"/>
        <v>0</v>
      </c>
      <c r="I17" s="8">
        <f t="shared" si="4"/>
        <v>0</v>
      </c>
    </row>
    <row r="18" spans="1:9" ht="15.75" x14ac:dyDescent="0.25">
      <c r="A18" s="3" t="s">
        <v>35</v>
      </c>
      <c r="B18" s="6">
        <f>'[1]Self-Suff'!L19</f>
        <v>3.6134751851953002E-3</v>
      </c>
      <c r="C18" s="7">
        <f>[1]Resources!L18</f>
        <v>4.5761451893605544E-3</v>
      </c>
      <c r="D18" s="7">
        <f t="shared" si="0"/>
        <v>0</v>
      </c>
      <c r="E18" s="7">
        <f t="shared" si="1"/>
        <v>0</v>
      </c>
      <c r="F18" s="7">
        <f t="shared" si="2"/>
        <v>0</v>
      </c>
      <c r="G18" s="7">
        <f t="shared" si="3"/>
        <v>0</v>
      </c>
      <c r="H18" s="7">
        <f t="shared" si="5"/>
        <v>0</v>
      </c>
      <c r="I18" s="8">
        <f t="shared" si="4"/>
        <v>0</v>
      </c>
    </row>
    <row r="19" spans="1:9" ht="15.75" x14ac:dyDescent="0.25">
      <c r="A19" s="3" t="s">
        <v>36</v>
      </c>
      <c r="B19" s="6">
        <f>'[1]Self-Suff'!L20</f>
        <v>4.9345281357976167E-3</v>
      </c>
      <c r="C19" s="7">
        <f>[1]Resources!L19</f>
        <v>5.5216945773016481E-3</v>
      </c>
      <c r="D19" s="7">
        <f t="shared" si="0"/>
        <v>0</v>
      </c>
      <c r="E19" s="7">
        <f t="shared" si="1"/>
        <v>0</v>
      </c>
      <c r="F19" s="7">
        <f t="shared" si="2"/>
        <v>0</v>
      </c>
      <c r="G19" s="7">
        <f t="shared" si="3"/>
        <v>0</v>
      </c>
      <c r="H19" s="7">
        <f t="shared" si="5"/>
        <v>0</v>
      </c>
      <c r="I19" s="8">
        <f t="shared" si="4"/>
        <v>0</v>
      </c>
    </row>
    <row r="20" spans="1:9" ht="15.75" x14ac:dyDescent="0.25">
      <c r="A20" s="3" t="s">
        <v>37</v>
      </c>
      <c r="B20" s="6">
        <f>'[1]Self-Suff'!L21</f>
        <v>4.3364171887545462E-4</v>
      </c>
      <c r="C20" s="7">
        <f>[1]Resources!L20</f>
        <v>9.8525427133514237E-4</v>
      </c>
      <c r="D20" s="7">
        <f t="shared" si="0"/>
        <v>0</v>
      </c>
      <c r="E20" s="7">
        <f t="shared" si="1"/>
        <v>0</v>
      </c>
      <c r="F20" s="7">
        <f t="shared" si="2"/>
        <v>0</v>
      </c>
      <c r="G20" s="7">
        <f t="shared" si="3"/>
        <v>0</v>
      </c>
      <c r="H20" s="7">
        <f t="shared" si="5"/>
        <v>0</v>
      </c>
      <c r="I20" s="8">
        <f t="shared" si="4"/>
        <v>0</v>
      </c>
    </row>
    <row r="21" spans="1:9" ht="15.75" x14ac:dyDescent="0.25">
      <c r="A21" s="3" t="s">
        <v>38</v>
      </c>
      <c r="B21" s="6">
        <f>'[1]Self-Suff'!L22</f>
        <v>2.3227642730472134E-2</v>
      </c>
      <c r="C21" s="7">
        <f>[1]Resources!L21</f>
        <v>2.0684871913761966E-2</v>
      </c>
      <c r="D21" s="7">
        <f t="shared" si="0"/>
        <v>2.3227642730472134E-2</v>
      </c>
      <c r="E21" s="7">
        <f t="shared" si="1"/>
        <v>4.645528546094427E-3</v>
      </c>
      <c r="F21" s="7">
        <f t="shared" si="2"/>
        <v>1.8582114184377708E-2</v>
      </c>
      <c r="G21" s="7">
        <f t="shared" si="3"/>
        <v>1.1229290095346649</v>
      </c>
      <c r="H21" s="7">
        <f t="shared" si="5"/>
        <v>5.2165987690308271E-3</v>
      </c>
      <c r="I21" s="8">
        <f t="shared" si="4"/>
        <v>2.3799000000000001E-2</v>
      </c>
    </row>
    <row r="22" spans="1:9" ht="15.75" x14ac:dyDescent="0.25">
      <c r="A22" s="3" t="s">
        <v>39</v>
      </c>
      <c r="B22" s="6">
        <f>'[1]Self-Suff'!L23</f>
        <v>3.7525647727432733E-3</v>
      </c>
      <c r="C22" s="7">
        <f>[1]Resources!L22</f>
        <v>3.2460823770250045E-3</v>
      </c>
      <c r="D22" s="7">
        <f t="shared" si="0"/>
        <v>3.7525647727432733E-3</v>
      </c>
      <c r="E22" s="7">
        <f t="shared" si="1"/>
        <v>7.5051295454865469E-4</v>
      </c>
      <c r="F22" s="7">
        <f t="shared" si="2"/>
        <v>3.0020518181946188E-3</v>
      </c>
      <c r="G22" s="7">
        <f t="shared" si="3"/>
        <v>1.1560288177844871</v>
      </c>
      <c r="H22" s="7">
        <f t="shared" si="5"/>
        <v>8.6761460357882381E-4</v>
      </c>
      <c r="I22" s="8">
        <f t="shared" si="4"/>
        <v>3.8700000000000002E-3</v>
      </c>
    </row>
    <row r="23" spans="1:9" ht="15.75" x14ac:dyDescent="0.25">
      <c r="A23" s="3" t="s">
        <v>40</v>
      </c>
      <c r="B23" s="6">
        <f>'[1]Self-Suff'!L24</f>
        <v>1.7756967195571597E-3</v>
      </c>
      <c r="C23" s="7">
        <f>[1]Resources!L23</f>
        <v>2.2306795748087056E-3</v>
      </c>
      <c r="D23" s="7">
        <f t="shared" si="0"/>
        <v>0</v>
      </c>
      <c r="E23" s="7">
        <f t="shared" si="1"/>
        <v>0</v>
      </c>
      <c r="F23" s="7">
        <f t="shared" si="2"/>
        <v>0</v>
      </c>
      <c r="G23" s="7">
        <f t="shared" si="3"/>
        <v>0</v>
      </c>
      <c r="H23" s="7">
        <f t="shared" si="5"/>
        <v>0</v>
      </c>
      <c r="I23" s="8">
        <f t="shared" si="4"/>
        <v>0</v>
      </c>
    </row>
    <row r="24" spans="1:9" ht="15.75" x14ac:dyDescent="0.25">
      <c r="A24" s="3" t="s">
        <v>41</v>
      </c>
      <c r="B24" s="6">
        <f>'[1]Self-Suff'!L25</f>
        <v>6.2696207808056058E-4</v>
      </c>
      <c r="C24" s="7">
        <f>[1]Resources!L24</f>
        <v>1.3491686593104923E-3</v>
      </c>
      <c r="D24" s="7">
        <f t="shared" si="0"/>
        <v>0</v>
      </c>
      <c r="E24" s="7">
        <f t="shared" si="1"/>
        <v>0</v>
      </c>
      <c r="F24" s="7">
        <f t="shared" si="2"/>
        <v>0</v>
      </c>
      <c r="G24" s="7">
        <f t="shared" si="3"/>
        <v>0</v>
      </c>
      <c r="H24" s="7">
        <f t="shared" si="5"/>
        <v>0</v>
      </c>
      <c r="I24" s="8">
        <f t="shared" si="4"/>
        <v>0</v>
      </c>
    </row>
    <row r="25" spans="1:9" ht="15.75" x14ac:dyDescent="0.25">
      <c r="A25" s="3" t="s">
        <v>42</v>
      </c>
      <c r="B25" s="6">
        <f>'[1]Self-Suff'!L26</f>
        <v>0.28927527964381755</v>
      </c>
      <c r="C25" s="7">
        <f>[1]Resources!L25</f>
        <v>0.32325926761659296</v>
      </c>
      <c r="D25" s="7">
        <f t="shared" si="0"/>
        <v>0</v>
      </c>
      <c r="E25" s="7">
        <f t="shared" si="1"/>
        <v>0</v>
      </c>
      <c r="F25" s="7">
        <f t="shared" si="2"/>
        <v>0</v>
      </c>
      <c r="G25" s="7">
        <f t="shared" si="3"/>
        <v>0</v>
      </c>
      <c r="H25" s="7">
        <f t="shared" si="5"/>
        <v>0</v>
      </c>
      <c r="I25" s="8">
        <f t="shared" si="4"/>
        <v>0</v>
      </c>
    </row>
    <row r="26" spans="1:9" ht="15.75" x14ac:dyDescent="0.25">
      <c r="A26" s="3" t="s">
        <v>43</v>
      </c>
      <c r="B26" s="6">
        <f>'[1]Self-Suff'!L27</f>
        <v>4.177125539631176E-3</v>
      </c>
      <c r="C26" s="7">
        <f>[1]Resources!L26</f>
        <v>3.5473619182548005E-3</v>
      </c>
      <c r="D26" s="7">
        <f t="shared" si="0"/>
        <v>4.177125539631176E-3</v>
      </c>
      <c r="E26" s="7">
        <f t="shared" si="1"/>
        <v>8.3542510792623521E-4</v>
      </c>
      <c r="F26" s="7">
        <f t="shared" si="2"/>
        <v>3.3417004317049409E-3</v>
      </c>
      <c r="G26" s="7">
        <f t="shared" si="3"/>
        <v>1.1775301296818907</v>
      </c>
      <c r="H26" s="7">
        <f t="shared" si="5"/>
        <v>9.8373823567588729E-4</v>
      </c>
      <c r="I26" s="8">
        <f t="shared" si="4"/>
        <v>4.3249999999999999E-3</v>
      </c>
    </row>
    <row r="27" spans="1:9" ht="15.75" x14ac:dyDescent="0.25">
      <c r="A27" s="3" t="s">
        <v>44</v>
      </c>
      <c r="B27" s="6">
        <f>'[1]Self-Suff'!L28</f>
        <v>5.8396793624630036E-3</v>
      </c>
      <c r="C27" s="7">
        <f>[1]Resources!L27</f>
        <v>6.415403799963683E-3</v>
      </c>
      <c r="D27" s="7">
        <f t="shared" si="0"/>
        <v>0</v>
      </c>
      <c r="E27" s="7">
        <f t="shared" si="1"/>
        <v>0</v>
      </c>
      <c r="F27" s="7">
        <f t="shared" si="2"/>
        <v>0</v>
      </c>
      <c r="G27" s="7">
        <f t="shared" si="3"/>
        <v>0</v>
      </c>
      <c r="H27" s="7">
        <f t="shared" si="5"/>
        <v>0</v>
      </c>
      <c r="I27" s="8">
        <f t="shared" si="4"/>
        <v>0</v>
      </c>
    </row>
    <row r="28" spans="1:9" ht="15.75" x14ac:dyDescent="0.25">
      <c r="A28" s="3" t="s">
        <v>45</v>
      </c>
      <c r="B28" s="6">
        <f>'[1]Self-Suff'!L29</f>
        <v>4.0426990123845383E-4</v>
      </c>
      <c r="C28" s="7">
        <f>[1]Resources!L28</f>
        <v>8.6693744280502065E-4</v>
      </c>
      <c r="D28" s="7">
        <f t="shared" si="0"/>
        <v>0</v>
      </c>
      <c r="E28" s="7">
        <f t="shared" si="1"/>
        <v>0</v>
      </c>
      <c r="F28" s="7">
        <f t="shared" si="2"/>
        <v>0</v>
      </c>
      <c r="G28" s="7">
        <f t="shared" si="3"/>
        <v>0</v>
      </c>
      <c r="H28" s="7">
        <f t="shared" si="5"/>
        <v>0</v>
      </c>
      <c r="I28" s="8">
        <f t="shared" si="4"/>
        <v>0</v>
      </c>
    </row>
    <row r="29" spans="1:9" ht="15.75" x14ac:dyDescent="0.25">
      <c r="A29" s="3" t="s">
        <v>46</v>
      </c>
      <c r="B29" s="6">
        <f>'[1]Self-Suff'!L30</f>
        <v>2.3649452958787584E-3</v>
      </c>
      <c r="C29" s="7">
        <f>[1]Resources!L29</f>
        <v>3.7869376817330504E-3</v>
      </c>
      <c r="D29" s="7">
        <f t="shared" si="0"/>
        <v>0</v>
      </c>
      <c r="E29" s="7">
        <f t="shared" si="1"/>
        <v>0</v>
      </c>
      <c r="F29" s="7">
        <f t="shared" si="2"/>
        <v>0</v>
      </c>
      <c r="G29" s="7">
        <f t="shared" si="3"/>
        <v>0</v>
      </c>
      <c r="H29" s="7">
        <f t="shared" si="5"/>
        <v>0</v>
      </c>
      <c r="I29" s="8">
        <f t="shared" si="4"/>
        <v>0</v>
      </c>
    </row>
    <row r="30" spans="1:9" ht="15.75" x14ac:dyDescent="0.25">
      <c r="A30" s="3" t="s">
        <v>47</v>
      </c>
      <c r="B30" s="6">
        <f>'[1]Self-Suff'!L31</f>
        <v>7.5703052510872094E-3</v>
      </c>
      <c r="C30" s="7">
        <f>[1]Resources!L30</f>
        <v>7.0115939627733471E-3</v>
      </c>
      <c r="D30" s="7">
        <f t="shared" si="0"/>
        <v>7.5703052510872094E-3</v>
      </c>
      <c r="E30" s="7">
        <f t="shared" si="1"/>
        <v>1.5140610502174419E-3</v>
      </c>
      <c r="F30" s="7">
        <f t="shared" si="2"/>
        <v>6.0562442008697676E-3</v>
      </c>
      <c r="G30" s="7">
        <f t="shared" si="3"/>
        <v>1.0796839194169296</v>
      </c>
      <c r="H30" s="7">
        <f t="shared" si="5"/>
        <v>1.6347073689352803E-3</v>
      </c>
      <c r="I30" s="8">
        <f t="shared" si="4"/>
        <v>7.6909999999999999E-3</v>
      </c>
    </row>
    <row r="31" spans="1:9" ht="15.75" x14ac:dyDescent="0.25">
      <c r="A31" s="3" t="s">
        <v>48</v>
      </c>
      <c r="B31" s="6">
        <f>'[1]Self-Suff'!L32</f>
        <v>2.3577777564895091E-4</v>
      </c>
      <c r="C31" s="7">
        <f>[1]Resources!L31</f>
        <v>7.4844837349412926E-4</v>
      </c>
      <c r="D31" s="7">
        <f t="shared" si="0"/>
        <v>0</v>
      </c>
      <c r="E31" s="7">
        <f t="shared" si="1"/>
        <v>0</v>
      </c>
      <c r="F31" s="7">
        <f t="shared" si="2"/>
        <v>0</v>
      </c>
      <c r="G31" s="7">
        <f t="shared" si="3"/>
        <v>0</v>
      </c>
      <c r="H31" s="7">
        <f t="shared" si="5"/>
        <v>0</v>
      </c>
      <c r="I31" s="8">
        <f t="shared" si="4"/>
        <v>0</v>
      </c>
    </row>
    <row r="32" spans="1:9" ht="15.75" x14ac:dyDescent="0.25">
      <c r="A32" s="3" t="s">
        <v>49</v>
      </c>
      <c r="B32" s="6">
        <f>'[1]Self-Suff'!L33</f>
        <v>3.646048508127733E-4</v>
      </c>
      <c r="C32" s="7">
        <f>[1]Resources!L32</f>
        <v>6.5582216561244284E-4</v>
      </c>
      <c r="D32" s="7">
        <f t="shared" si="0"/>
        <v>0</v>
      </c>
      <c r="E32" s="7">
        <f t="shared" si="1"/>
        <v>0</v>
      </c>
      <c r="F32" s="7">
        <f t="shared" si="2"/>
        <v>0</v>
      </c>
      <c r="G32" s="7">
        <f t="shared" si="3"/>
        <v>0</v>
      </c>
      <c r="H32" s="7">
        <f t="shared" si="5"/>
        <v>0</v>
      </c>
      <c r="I32" s="8">
        <f t="shared" si="4"/>
        <v>0</v>
      </c>
    </row>
    <row r="33" spans="1:9" ht="15.75" x14ac:dyDescent="0.25">
      <c r="A33" s="3" t="s">
        <v>50</v>
      </c>
      <c r="B33" s="6">
        <f>'[1]Self-Suff'!L34</f>
        <v>1.1682988561044301E-2</v>
      </c>
      <c r="C33" s="7">
        <f>[1]Resources!L33</f>
        <v>1.0174595587632965E-2</v>
      </c>
      <c r="D33" s="7">
        <f t="shared" si="0"/>
        <v>1.1682988561044301E-2</v>
      </c>
      <c r="E33" s="7">
        <f t="shared" si="1"/>
        <v>2.3365977122088602E-3</v>
      </c>
      <c r="F33" s="7">
        <f t="shared" si="2"/>
        <v>9.3463908488354407E-3</v>
      </c>
      <c r="G33" s="7">
        <f t="shared" si="3"/>
        <v>1.1482509020058509</v>
      </c>
      <c r="H33" s="7">
        <f t="shared" si="5"/>
        <v>2.6830004306686315E-3</v>
      </c>
      <c r="I33" s="8">
        <f t="shared" si="4"/>
        <v>1.2029E-2</v>
      </c>
    </row>
    <row r="34" spans="1:9" ht="15.75" x14ac:dyDescent="0.25">
      <c r="A34" s="3" t="s">
        <v>51</v>
      </c>
      <c r="B34" s="6">
        <f>'[1]Self-Suff'!L35</f>
        <v>3.1935012698726369E-3</v>
      </c>
      <c r="C34" s="7">
        <f>[1]Resources!L34</f>
        <v>3.9912316137657028E-3</v>
      </c>
      <c r="D34" s="7">
        <f t="shared" si="0"/>
        <v>0</v>
      </c>
      <c r="E34" s="7">
        <f t="shared" si="1"/>
        <v>0</v>
      </c>
      <c r="F34" s="7">
        <f t="shared" si="2"/>
        <v>0</v>
      </c>
      <c r="G34" s="7">
        <f t="shared" si="3"/>
        <v>0</v>
      </c>
      <c r="H34" s="7">
        <f t="shared" si="5"/>
        <v>0</v>
      </c>
      <c r="I34" s="8">
        <f t="shared" si="4"/>
        <v>0</v>
      </c>
    </row>
    <row r="35" spans="1:9" ht="15.75" x14ac:dyDescent="0.25">
      <c r="A35" s="3" t="s">
        <v>52</v>
      </c>
      <c r="B35" s="6">
        <f>'[1]Self-Suff'!L36</f>
        <v>2.1621024488806722E-3</v>
      </c>
      <c r="C35" s="7">
        <f>[1]Resources!L35</f>
        <v>2.6929819886604453E-3</v>
      </c>
      <c r="D35" s="7">
        <f t="shared" si="0"/>
        <v>0</v>
      </c>
      <c r="E35" s="7">
        <f t="shared" si="1"/>
        <v>0</v>
      </c>
      <c r="F35" s="7">
        <f t="shared" si="2"/>
        <v>0</v>
      </c>
      <c r="G35" s="7">
        <f t="shared" si="3"/>
        <v>0</v>
      </c>
      <c r="H35" s="7">
        <f t="shared" si="5"/>
        <v>0</v>
      </c>
      <c r="I35" s="8">
        <f t="shared" si="4"/>
        <v>0</v>
      </c>
    </row>
    <row r="36" spans="1:9" ht="15.75" x14ac:dyDescent="0.25">
      <c r="A36" s="3" t="s">
        <v>53</v>
      </c>
      <c r="B36" s="6">
        <f>'[1]Self-Suff'!L37</f>
        <v>7.9602597407336551E-2</v>
      </c>
      <c r="C36" s="7">
        <f>[1]Resources!L36</f>
        <v>5.8665143124024495E-2</v>
      </c>
      <c r="D36" s="7">
        <f t="shared" si="0"/>
        <v>7.9602597407336551E-2</v>
      </c>
      <c r="E36" s="7">
        <f t="shared" si="1"/>
        <v>1.5920519481467311E-2</v>
      </c>
      <c r="F36" s="7">
        <f t="shared" si="2"/>
        <v>6.3682077925869246E-2</v>
      </c>
      <c r="G36" s="7">
        <f t="shared" si="3"/>
        <v>1.3568976937301251</v>
      </c>
      <c r="H36" s="7">
        <f t="shared" si="5"/>
        <v>2.1602516167388522E-2</v>
      </c>
      <c r="I36" s="8">
        <f t="shared" si="4"/>
        <v>8.5285E-2</v>
      </c>
    </row>
    <row r="37" spans="1:9" ht="15.75" x14ac:dyDescent="0.25">
      <c r="A37" s="3" t="s">
        <v>54</v>
      </c>
      <c r="B37" s="6">
        <f>'[1]Self-Suff'!L38</f>
        <v>7.6470078788228946E-3</v>
      </c>
      <c r="C37" s="7">
        <f>[1]Resources!L37</f>
        <v>5.2297806268976656E-3</v>
      </c>
      <c r="D37" s="7">
        <f t="shared" si="0"/>
        <v>7.6470078788228946E-3</v>
      </c>
      <c r="E37" s="7">
        <f t="shared" si="1"/>
        <v>1.5294015757645789E-3</v>
      </c>
      <c r="F37" s="7">
        <f t="shared" si="2"/>
        <v>6.1176063030583157E-3</v>
      </c>
      <c r="G37" s="7">
        <f t="shared" si="3"/>
        <v>1.4622043302338557</v>
      </c>
      <c r="H37" s="7">
        <f t="shared" si="5"/>
        <v>2.2362976067494497E-3</v>
      </c>
      <c r="I37" s="8">
        <f t="shared" si="4"/>
        <v>8.3540000000000003E-3</v>
      </c>
    </row>
    <row r="38" spans="1:9" ht="15.75" x14ac:dyDescent="0.25">
      <c r="A38" s="3" t="s">
        <v>55</v>
      </c>
      <c r="B38" s="6">
        <f>'[1]Self-Suff'!L39</f>
        <v>4.6028671388233982E-4</v>
      </c>
      <c r="C38" s="7">
        <f>[1]Resources!L38</f>
        <v>1.1682427173593394E-3</v>
      </c>
      <c r="D38" s="7">
        <f t="shared" si="0"/>
        <v>0</v>
      </c>
      <c r="E38" s="7">
        <f t="shared" si="1"/>
        <v>0</v>
      </c>
      <c r="F38" s="7">
        <f t="shared" si="2"/>
        <v>0</v>
      </c>
      <c r="G38" s="7">
        <f t="shared" si="3"/>
        <v>0</v>
      </c>
      <c r="H38" s="7">
        <f t="shared" si="5"/>
        <v>0</v>
      </c>
      <c r="I38" s="8">
        <f t="shared" si="4"/>
        <v>0</v>
      </c>
    </row>
    <row r="39" spans="1:9" ht="15.75" x14ac:dyDescent="0.25">
      <c r="A39" s="3" t="s">
        <v>56</v>
      </c>
      <c r="B39" s="6">
        <f>'[1]Self-Suff'!L40</f>
        <v>6.012278886312053E-2</v>
      </c>
      <c r="C39" s="7">
        <f>[1]Resources!L39</f>
        <v>3.9019185211273275E-2</v>
      </c>
      <c r="D39" s="7">
        <f t="shared" si="0"/>
        <v>6.012278886312053E-2</v>
      </c>
      <c r="E39" s="7">
        <f t="shared" si="1"/>
        <v>1.2024557772624107E-2</v>
      </c>
      <c r="F39" s="7">
        <f t="shared" si="2"/>
        <v>4.8098231090496421E-2</v>
      </c>
      <c r="G39" s="7">
        <f t="shared" si="3"/>
        <v>1.5408519818540465</v>
      </c>
      <c r="H39" s="7">
        <f t="shared" si="5"/>
        <v>1.8528063674866334E-2</v>
      </c>
      <c r="I39" s="8">
        <f t="shared" si="4"/>
        <v>6.6626000000000005E-2</v>
      </c>
    </row>
    <row r="40" spans="1:9" ht="15.75" x14ac:dyDescent="0.25">
      <c r="A40" s="3" t="s">
        <v>57</v>
      </c>
      <c r="B40" s="6">
        <f>'[1]Self-Suff'!L41</f>
        <v>3.6945747959472454E-2</v>
      </c>
      <c r="C40" s="7">
        <f>[1]Resources!L40</f>
        <v>4.0362905500949411E-2</v>
      </c>
      <c r="D40" s="7">
        <f t="shared" si="0"/>
        <v>0</v>
      </c>
      <c r="E40" s="7">
        <f t="shared" si="1"/>
        <v>0</v>
      </c>
      <c r="F40" s="7">
        <f t="shared" si="2"/>
        <v>0</v>
      </c>
      <c r="G40" s="7">
        <f t="shared" si="3"/>
        <v>0</v>
      </c>
      <c r="H40" s="7">
        <f t="shared" si="5"/>
        <v>0</v>
      </c>
      <c r="I40" s="8">
        <f t="shared" si="4"/>
        <v>0</v>
      </c>
    </row>
    <row r="41" spans="1:9" ht="15.75" x14ac:dyDescent="0.25">
      <c r="A41" s="3" t="s">
        <v>58</v>
      </c>
      <c r="B41" s="6">
        <f>'[1]Self-Suff'!L42</f>
        <v>1.3757138372751407E-3</v>
      </c>
      <c r="C41" s="7">
        <f>[1]Resources!L41</f>
        <v>1.3812260629820735E-3</v>
      </c>
      <c r="D41" s="7">
        <f t="shared" si="0"/>
        <v>0</v>
      </c>
      <c r="E41" s="7">
        <f t="shared" si="1"/>
        <v>0</v>
      </c>
      <c r="F41" s="7">
        <f t="shared" si="2"/>
        <v>0</v>
      </c>
      <c r="G41" s="7">
        <f t="shared" si="3"/>
        <v>0</v>
      </c>
      <c r="H41" s="7">
        <f t="shared" si="5"/>
        <v>0</v>
      </c>
      <c r="I41" s="8">
        <f t="shared" si="4"/>
        <v>0</v>
      </c>
    </row>
    <row r="42" spans="1:9" ht="15.75" x14ac:dyDescent="0.25">
      <c r="A42" s="3" t="s">
        <v>59</v>
      </c>
      <c r="B42" s="6">
        <f>'[1]Self-Suff'!L43</f>
        <v>5.5801459679763091E-2</v>
      </c>
      <c r="C42" s="7">
        <f>[1]Resources!L42</f>
        <v>4.5811781575791716E-2</v>
      </c>
      <c r="D42" s="7">
        <f t="shared" si="0"/>
        <v>5.5801459679763091E-2</v>
      </c>
      <c r="E42" s="7">
        <f t="shared" si="1"/>
        <v>1.1160291935952618E-2</v>
      </c>
      <c r="F42" s="7">
        <f t="shared" si="2"/>
        <v>4.4641167743810474E-2</v>
      </c>
      <c r="G42" s="7">
        <f t="shared" si="3"/>
        <v>1.218059148986474</v>
      </c>
      <c r="H42" s="7">
        <f t="shared" si="5"/>
        <v>1.3593895697947056E-2</v>
      </c>
      <c r="I42" s="8">
        <f t="shared" si="4"/>
        <v>5.8235000000000002E-2</v>
      </c>
    </row>
    <row r="43" spans="1:9" ht="15.75" x14ac:dyDescent="0.25">
      <c r="A43" s="3" t="s">
        <v>60</v>
      </c>
      <c r="B43" s="6">
        <f>'[1]Self-Suff'!L44</f>
        <v>8.0764408914998767E-2</v>
      </c>
      <c r="C43" s="7">
        <f>[1]Resources!L43</f>
        <v>6.8969119608601123E-2</v>
      </c>
      <c r="D43" s="7">
        <f t="shared" si="0"/>
        <v>8.0764408914998767E-2</v>
      </c>
      <c r="E43" s="7">
        <f t="shared" si="1"/>
        <v>1.6152881782999753E-2</v>
      </c>
      <c r="F43" s="7">
        <f t="shared" si="2"/>
        <v>6.4611527131999011E-2</v>
      </c>
      <c r="G43" s="7">
        <f t="shared" si="3"/>
        <v>1.1710227616842981</v>
      </c>
      <c r="H43" s="7">
        <f t="shared" si="5"/>
        <v>1.8915392234688359E-2</v>
      </c>
      <c r="I43" s="8">
        <f t="shared" si="4"/>
        <v>8.3527000000000004E-2</v>
      </c>
    </row>
    <row r="44" spans="1:9" ht="15.75" x14ac:dyDescent="0.25">
      <c r="A44" s="3" t="s">
        <v>61</v>
      </c>
      <c r="B44" s="6">
        <f>'[1]Self-Suff'!L45</f>
        <v>2.1144149086922269E-2</v>
      </c>
      <c r="C44" s="7">
        <f>[1]Resources!L44</f>
        <v>3.2000277277978773E-2</v>
      </c>
      <c r="D44" s="7">
        <f t="shared" si="0"/>
        <v>0</v>
      </c>
      <c r="E44" s="7">
        <f t="shared" si="1"/>
        <v>0</v>
      </c>
      <c r="F44" s="7">
        <f t="shared" si="2"/>
        <v>0</v>
      </c>
      <c r="G44" s="7">
        <f t="shared" si="3"/>
        <v>0</v>
      </c>
      <c r="H44" s="7">
        <f t="shared" si="5"/>
        <v>0</v>
      </c>
      <c r="I44" s="8">
        <f t="shared" si="4"/>
        <v>0</v>
      </c>
    </row>
    <row r="45" spans="1:9" ht="15.75" x14ac:dyDescent="0.25">
      <c r="A45" s="3" t="s">
        <v>62</v>
      </c>
      <c r="B45" s="6">
        <f>'[1]Self-Suff'!L46</f>
        <v>1.8744558961131766E-2</v>
      </c>
      <c r="C45" s="7">
        <f>[1]Resources!L45</f>
        <v>1.7310135838113219E-2</v>
      </c>
      <c r="D45" s="7">
        <f t="shared" si="0"/>
        <v>1.8744558961131766E-2</v>
      </c>
      <c r="E45" s="7">
        <f t="shared" si="1"/>
        <v>3.7489117922263533E-3</v>
      </c>
      <c r="F45" s="7">
        <f t="shared" si="2"/>
        <v>1.4995647168905413E-2</v>
      </c>
      <c r="G45" s="7">
        <f t="shared" si="3"/>
        <v>1.0828660812620692</v>
      </c>
      <c r="H45" s="7">
        <f t="shared" si="5"/>
        <v>4.0595694214453117E-3</v>
      </c>
      <c r="I45" s="8">
        <f t="shared" si="4"/>
        <v>1.9054999999999999E-2</v>
      </c>
    </row>
    <row r="46" spans="1:9" ht="15.75" x14ac:dyDescent="0.25">
      <c r="A46" s="3" t="s">
        <v>63</v>
      </c>
      <c r="B46" s="6">
        <f>'[1]Self-Suff'!L47</f>
        <v>6.4842308586331018E-3</v>
      </c>
      <c r="C46" s="7">
        <f>[1]Resources!L46</f>
        <v>6.4123979022079943E-3</v>
      </c>
      <c r="D46" s="7">
        <f t="shared" si="0"/>
        <v>6.4842308586331018E-3</v>
      </c>
      <c r="E46" s="7">
        <f t="shared" si="1"/>
        <v>1.2968461717266205E-3</v>
      </c>
      <c r="F46" s="7">
        <f t="shared" si="2"/>
        <v>5.1873846869064811E-3</v>
      </c>
      <c r="G46" s="7">
        <f t="shared" si="3"/>
        <v>1.011202198853002</v>
      </c>
      <c r="H46" s="7">
        <f t="shared" si="5"/>
        <v>1.3113737004240564E-3</v>
      </c>
      <c r="I46" s="8">
        <f t="shared" si="4"/>
        <v>6.4989999999999996E-3</v>
      </c>
    </row>
    <row r="47" spans="1:9" ht="15.75" x14ac:dyDescent="0.25">
      <c r="A47" s="3" t="s">
        <v>64</v>
      </c>
      <c r="B47" s="6">
        <f>'[1]Self-Suff'!L48</f>
        <v>1.6894904526345077E-2</v>
      </c>
      <c r="C47" s="7">
        <f>[1]Resources!L47</f>
        <v>1.6203300616117338E-2</v>
      </c>
      <c r="D47" s="7">
        <f t="shared" si="0"/>
        <v>1.6894904526345077E-2</v>
      </c>
      <c r="E47" s="7">
        <f t="shared" si="1"/>
        <v>3.3789809052690157E-3</v>
      </c>
      <c r="F47" s="7">
        <f t="shared" si="2"/>
        <v>1.3515923621076061E-2</v>
      </c>
      <c r="G47" s="7">
        <f t="shared" si="3"/>
        <v>1.0426829031080127</v>
      </c>
      <c r="H47" s="7">
        <f t="shared" si="5"/>
        <v>3.5232056198524382E-3</v>
      </c>
      <c r="I47" s="8">
        <f t="shared" si="4"/>
        <v>1.7038999999999999E-2</v>
      </c>
    </row>
    <row r="48" spans="1:9" ht="15.75" x14ac:dyDescent="0.25">
      <c r="A48" s="3" t="s">
        <v>65</v>
      </c>
      <c r="B48" s="6">
        <f>'[1]Self-Suff'!L49</f>
        <v>1.1522291573913148E-2</v>
      </c>
      <c r="C48" s="7">
        <f>[1]Resources!L48</f>
        <v>1.0272809144904317E-2</v>
      </c>
      <c r="D48" s="7">
        <f t="shared" si="0"/>
        <v>1.1522291573913148E-2</v>
      </c>
      <c r="E48" s="7">
        <f t="shared" si="1"/>
        <v>2.3044583147826298E-3</v>
      </c>
      <c r="F48" s="7">
        <f t="shared" si="2"/>
        <v>9.2178332591305191E-3</v>
      </c>
      <c r="G48" s="7">
        <f t="shared" si="3"/>
        <v>1.1216300635380363</v>
      </c>
      <c r="H48" s="7">
        <f t="shared" si="5"/>
        <v>2.5847497260303972E-3</v>
      </c>
      <c r="I48" s="8">
        <f t="shared" si="4"/>
        <v>1.1802999999999999E-2</v>
      </c>
    </row>
    <row r="49" spans="1:9" ht="15.75" x14ac:dyDescent="0.25">
      <c r="A49" s="3" t="s">
        <v>66</v>
      </c>
      <c r="B49" s="6">
        <f>'[1]Self-Suff'!L50</f>
        <v>4.2982133710120364E-2</v>
      </c>
      <c r="C49" s="7">
        <f>[1]Resources!L49</f>
        <v>4.2353369238825475E-2</v>
      </c>
      <c r="D49" s="7">
        <f t="shared" si="0"/>
        <v>4.2982133710120364E-2</v>
      </c>
      <c r="E49" s="7">
        <f t="shared" si="1"/>
        <v>8.5964267420240732E-3</v>
      </c>
      <c r="F49" s="7">
        <f t="shared" si="2"/>
        <v>3.4385706968096293E-2</v>
      </c>
      <c r="G49" s="7">
        <f t="shared" si="3"/>
        <v>1.0148456777487846</v>
      </c>
      <c r="H49" s="7">
        <f t="shared" si="5"/>
        <v>8.7240465232271969E-3</v>
      </c>
      <c r="I49" s="8">
        <f t="shared" si="4"/>
        <v>4.3110000000000002E-2</v>
      </c>
    </row>
    <row r="50" spans="1:9" ht="15.75" x14ac:dyDescent="0.25">
      <c r="A50" s="3" t="s">
        <v>67</v>
      </c>
      <c r="B50" s="6">
        <f>'[1]Self-Suff'!L51</f>
        <v>6.8708232902339192E-3</v>
      </c>
      <c r="C50" s="7">
        <f>[1]Resources!L50</f>
        <v>7.7101885590351409E-3</v>
      </c>
      <c r="D50" s="7">
        <f t="shared" si="0"/>
        <v>0</v>
      </c>
      <c r="E50" s="7">
        <f t="shared" si="1"/>
        <v>0</v>
      </c>
      <c r="F50" s="7">
        <f t="shared" si="2"/>
        <v>0</v>
      </c>
      <c r="G50" s="7">
        <f t="shared" si="3"/>
        <v>0</v>
      </c>
      <c r="H50" s="7">
        <f t="shared" si="5"/>
        <v>0</v>
      </c>
      <c r="I50" s="8">
        <f t="shared" si="4"/>
        <v>0</v>
      </c>
    </row>
    <row r="51" spans="1:9" ht="15.75" x14ac:dyDescent="0.25">
      <c r="A51" s="3" t="s">
        <v>68</v>
      </c>
      <c r="B51" s="6">
        <f>'[1]Self-Suff'!L52</f>
        <v>4.5704788758985388E-3</v>
      </c>
      <c r="C51" s="7">
        <f>[1]Resources!L51</f>
        <v>5.0802221978863164E-3</v>
      </c>
      <c r="D51" s="7">
        <f t="shared" si="0"/>
        <v>0</v>
      </c>
      <c r="E51" s="7">
        <f t="shared" si="1"/>
        <v>0</v>
      </c>
      <c r="F51" s="7">
        <f>D51-E51</f>
        <v>0</v>
      </c>
      <c r="G51" s="7">
        <f t="shared" si="3"/>
        <v>0</v>
      </c>
      <c r="H51" s="7">
        <f t="shared" si="5"/>
        <v>0</v>
      </c>
      <c r="I51" s="8">
        <f>ROUND(F51+H51,6)</f>
        <v>0</v>
      </c>
    </row>
    <row r="52" spans="1:9" ht="15.75" x14ac:dyDescent="0.25">
      <c r="A52" s="3" t="s">
        <v>69</v>
      </c>
      <c r="B52" s="6">
        <f>'[1]Self-Suff'!L53</f>
        <v>7.2196190374937546E-5</v>
      </c>
      <c r="C52" s="7">
        <f>[1]Resources!L52</f>
        <v>5.5894122507123614E-4</v>
      </c>
      <c r="D52" s="7">
        <f t="shared" si="0"/>
        <v>0</v>
      </c>
      <c r="E52" s="7">
        <f t="shared" si="1"/>
        <v>0</v>
      </c>
      <c r="F52" s="7">
        <f t="shared" si="2"/>
        <v>0</v>
      </c>
      <c r="G52" s="7">
        <f t="shared" si="3"/>
        <v>0</v>
      </c>
      <c r="H52" s="7">
        <f t="shared" si="5"/>
        <v>0</v>
      </c>
      <c r="I52" s="8">
        <f t="shared" si="4"/>
        <v>0</v>
      </c>
    </row>
    <row r="53" spans="1:9" ht="15.75" x14ac:dyDescent="0.25">
      <c r="A53" s="3" t="s">
        <v>70</v>
      </c>
      <c r="B53" s="6">
        <f>'[1]Self-Suff'!L54</f>
        <v>1.1318290532635422E-3</v>
      </c>
      <c r="C53" s="7">
        <f>[1]Resources!L53</f>
        <v>1.6581769841231306E-3</v>
      </c>
      <c r="D53" s="7">
        <f t="shared" si="0"/>
        <v>0</v>
      </c>
      <c r="E53" s="7">
        <f t="shared" si="1"/>
        <v>0</v>
      </c>
      <c r="F53" s="7">
        <f t="shared" si="2"/>
        <v>0</v>
      </c>
      <c r="G53" s="7">
        <f t="shared" si="3"/>
        <v>0</v>
      </c>
      <c r="H53" s="7">
        <f t="shared" si="5"/>
        <v>0</v>
      </c>
      <c r="I53" s="8">
        <f t="shared" si="4"/>
        <v>0</v>
      </c>
    </row>
    <row r="54" spans="1:9" ht="15.75" x14ac:dyDescent="0.25">
      <c r="A54" s="3" t="s">
        <v>71</v>
      </c>
      <c r="B54" s="6">
        <f>'[1]Self-Suff'!L55</f>
        <v>9.4321153275013416E-3</v>
      </c>
      <c r="C54" s="7">
        <f>[1]Resources!L54</f>
        <v>1.0135560263142905E-2</v>
      </c>
      <c r="D54" s="7">
        <f t="shared" si="0"/>
        <v>0</v>
      </c>
      <c r="E54" s="7">
        <f t="shared" si="1"/>
        <v>0</v>
      </c>
      <c r="F54" s="7">
        <f t="shared" si="2"/>
        <v>0</v>
      </c>
      <c r="G54" s="7">
        <f t="shared" si="3"/>
        <v>0</v>
      </c>
      <c r="H54" s="7">
        <f t="shared" si="5"/>
        <v>0</v>
      </c>
      <c r="I54" s="8">
        <f t="shared" si="4"/>
        <v>0</v>
      </c>
    </row>
    <row r="55" spans="1:9" ht="15.75" x14ac:dyDescent="0.25">
      <c r="A55" s="3" t="s">
        <v>72</v>
      </c>
      <c r="B55" s="6">
        <f>'[1]Self-Suff'!L56</f>
        <v>1.1132652439675166E-2</v>
      </c>
      <c r="C55" s="7">
        <f>[1]Resources!L55</f>
        <v>1.0004844094319473E-2</v>
      </c>
      <c r="D55" s="7">
        <f t="shared" si="0"/>
        <v>1.1132652439675166E-2</v>
      </c>
      <c r="E55" s="7">
        <f t="shared" si="1"/>
        <v>2.2265304879350331E-3</v>
      </c>
      <c r="F55" s="7">
        <f t="shared" si="2"/>
        <v>8.9061219517401324E-3</v>
      </c>
      <c r="G55" s="7">
        <f t="shared" si="3"/>
        <v>1.1127262288870685</v>
      </c>
      <c r="H55" s="7">
        <f t="shared" si="5"/>
        <v>2.4775188733420338E-3</v>
      </c>
      <c r="I55" s="8">
        <f t="shared" si="4"/>
        <v>1.1384E-2</v>
      </c>
    </row>
    <row r="56" spans="1:9" ht="15.75" x14ac:dyDescent="0.25">
      <c r="A56" s="3" t="s">
        <v>73</v>
      </c>
      <c r="B56" s="6">
        <f>'[1]Self-Suff'!L57</f>
        <v>1.3885532880024564E-2</v>
      </c>
      <c r="C56" s="7">
        <f>[1]Resources!L56</f>
        <v>1.2880923283307366E-2</v>
      </c>
      <c r="D56" s="7">
        <f t="shared" si="0"/>
        <v>1.3885532880024564E-2</v>
      </c>
      <c r="E56" s="7">
        <f t="shared" si="1"/>
        <v>2.7771065760049131E-3</v>
      </c>
      <c r="F56" s="7">
        <f t="shared" si="2"/>
        <v>1.1108426304019651E-2</v>
      </c>
      <c r="G56" s="7">
        <f t="shared" si="3"/>
        <v>1.0779920487546952</v>
      </c>
      <c r="H56" s="7">
        <f t="shared" si="5"/>
        <v>2.9936988074776732E-3</v>
      </c>
      <c r="I56" s="8">
        <f t="shared" si="4"/>
        <v>1.4102E-2</v>
      </c>
    </row>
    <row r="57" spans="1:9" ht="15.75" x14ac:dyDescent="0.25">
      <c r="A57" s="3" t="s">
        <v>74</v>
      </c>
      <c r="B57" s="6">
        <f>'[1]Self-Suff'!L58</f>
        <v>3.117952557180185E-3</v>
      </c>
      <c r="C57" s="7">
        <f>[1]Resources!L58</f>
        <v>1.9382460567008947E-3</v>
      </c>
      <c r="D57" s="7">
        <f t="shared" si="0"/>
        <v>3.117952557180185E-3</v>
      </c>
      <c r="E57" s="7">
        <f t="shared" si="1"/>
        <v>6.2359051143603701E-4</v>
      </c>
      <c r="F57" s="7">
        <f t="shared" si="2"/>
        <v>2.494362045744148E-3</v>
      </c>
      <c r="G57" s="7">
        <f t="shared" si="3"/>
        <v>1.6086464081280161</v>
      </c>
      <c r="H57" s="7">
        <f t="shared" si="5"/>
        <v>1.0031366363642935E-3</v>
      </c>
      <c r="I57" s="8">
        <f t="shared" si="4"/>
        <v>3.4970000000000001E-3</v>
      </c>
    </row>
    <row r="58" spans="1:9" ht="15.75" x14ac:dyDescent="0.25">
      <c r="A58" s="3" t="s">
        <v>75</v>
      </c>
      <c r="B58" s="6">
        <f>'[1]Self-Suff'!L59</f>
        <v>1.6441359359285238E-3</v>
      </c>
      <c r="C58" s="7">
        <f>[1]Resources!L60</f>
        <v>8.5896221495662358E-4</v>
      </c>
      <c r="D58" s="7">
        <f t="shared" si="0"/>
        <v>1.6441359359285238E-3</v>
      </c>
      <c r="E58" s="7">
        <f t="shared" si="1"/>
        <v>3.2882718718570478E-4</v>
      </c>
      <c r="F58" s="7">
        <f t="shared" si="2"/>
        <v>1.3153087487428191E-3</v>
      </c>
      <c r="G58" s="7">
        <f t="shared" si="3"/>
        <v>1.9140957626541819</v>
      </c>
      <c r="H58" s="7">
        <f t="shared" si="5"/>
        <v>6.2940672563765098E-4</v>
      </c>
      <c r="I58" s="8">
        <f t="shared" si="4"/>
        <v>1.9449999999999999E-3</v>
      </c>
    </row>
    <row r="59" spans="1:9" ht="15.75" x14ac:dyDescent="0.25">
      <c r="A59" s="3" t="s">
        <v>76</v>
      </c>
      <c r="B59" s="6">
        <f>'[1]Self-Suff'!L60</f>
        <v>3.5148179655284712E-4</v>
      </c>
      <c r="C59" s="7">
        <f>[1]Resources!L61</f>
        <v>1.424831632942479E-2</v>
      </c>
      <c r="D59" s="7">
        <f t="shared" si="0"/>
        <v>0</v>
      </c>
      <c r="E59" s="7">
        <f t="shared" si="1"/>
        <v>0</v>
      </c>
      <c r="F59" s="7">
        <f t="shared" si="2"/>
        <v>0</v>
      </c>
      <c r="G59" s="7">
        <f t="shared" si="3"/>
        <v>0</v>
      </c>
      <c r="H59" s="7">
        <f t="shared" si="5"/>
        <v>0</v>
      </c>
      <c r="I59" s="8">
        <f t="shared" si="4"/>
        <v>0</v>
      </c>
    </row>
    <row r="60" spans="1:9" ht="15.75" x14ac:dyDescent="0.25">
      <c r="A60" s="3" t="s">
        <v>77</v>
      </c>
      <c r="B60" s="6">
        <f>'[1]Self-Suff'!L61</f>
        <v>1.3140271890215069E-2</v>
      </c>
      <c r="C60" s="7">
        <f>[1]Resources!L62</f>
        <v>1.4874660437640555E-3</v>
      </c>
      <c r="D60" s="7">
        <f t="shared" si="0"/>
        <v>1.3140271890215069E-2</v>
      </c>
      <c r="E60" s="7">
        <f t="shared" si="1"/>
        <v>2.6280543780430139E-3</v>
      </c>
      <c r="F60" s="7">
        <f t="shared" si="2"/>
        <v>1.0512217512172056E-2</v>
      </c>
      <c r="G60" s="7">
        <f t="shared" si="3"/>
        <v>8.8339978887608144</v>
      </c>
      <c r="H60" s="7">
        <f t="shared" si="5"/>
        <v>2.3216226827180601E-2</v>
      </c>
      <c r="I60" s="8">
        <f t="shared" si="4"/>
        <v>3.3728000000000001E-2</v>
      </c>
    </row>
    <row r="61" spans="1:9" ht="15.75" x14ac:dyDescent="0.25">
      <c r="A61" s="3" t="s">
        <v>78</v>
      </c>
      <c r="B61" s="6">
        <f>'[1]Self-Suff'!L62</f>
        <v>1.2210101406293465E-3</v>
      </c>
      <c r="C61" s="7">
        <f>[1]Resources!L63</f>
        <v>1.70944223368437E-2</v>
      </c>
      <c r="D61" s="7">
        <f t="shared" si="0"/>
        <v>0</v>
      </c>
      <c r="E61" s="7">
        <f t="shared" si="1"/>
        <v>0</v>
      </c>
      <c r="F61" s="7">
        <f t="shared" si="2"/>
        <v>0</v>
      </c>
      <c r="G61" s="7">
        <f t="shared" si="3"/>
        <v>0</v>
      </c>
      <c r="H61" s="7">
        <f t="shared" si="5"/>
        <v>0</v>
      </c>
      <c r="I61" s="8">
        <f t="shared" si="4"/>
        <v>0</v>
      </c>
    </row>
    <row r="62" spans="1:9" ht="15.75" x14ac:dyDescent="0.25">
      <c r="A62" s="3" t="s">
        <v>79</v>
      </c>
      <c r="B62" s="6">
        <f>'[1]Self-Suff'!L63</f>
        <v>1.9643391976617429E-2</v>
      </c>
      <c r="C62" s="7">
        <f>[1]Resources!L64</f>
        <v>4.4850151804400286E-3</v>
      </c>
      <c r="D62" s="7">
        <f t="shared" si="0"/>
        <v>1.9643391976617429E-2</v>
      </c>
      <c r="E62" s="7">
        <f t="shared" si="1"/>
        <v>3.9286783953234863E-3</v>
      </c>
      <c r="F62" s="7">
        <f t="shared" si="2"/>
        <v>1.5714713581293942E-2</v>
      </c>
      <c r="G62" s="7">
        <f t="shared" si="3"/>
        <v>4.379782717856977</v>
      </c>
      <c r="H62" s="7">
        <f t="shared" si="5"/>
        <v>1.7206757739855884E-2</v>
      </c>
      <c r="I62" s="8">
        <f t="shared" si="4"/>
        <v>3.2920999999999999E-2</v>
      </c>
    </row>
    <row r="63" spans="1:9" ht="15.75" x14ac:dyDescent="0.25">
      <c r="A63" s="3" t="s">
        <v>80</v>
      </c>
      <c r="B63" s="6">
        <f>'[1]Self-Suff'!L64</f>
        <v>5.622648367795564E-3</v>
      </c>
      <c r="C63" s="7">
        <f>[1]Resources!L57</f>
        <v>5.4033518929818116E-3</v>
      </c>
      <c r="D63" s="7">
        <f t="shared" si="0"/>
        <v>5.622648367795564E-3</v>
      </c>
      <c r="E63" s="7">
        <f t="shared" si="1"/>
        <v>1.1245296735591128E-3</v>
      </c>
      <c r="F63" s="7">
        <f t="shared" si="2"/>
        <v>4.498118694236451E-3</v>
      </c>
      <c r="G63" s="7">
        <f t="shared" si="3"/>
        <v>1.0405852661749806</v>
      </c>
      <c r="H63" s="7">
        <f t="shared" si="5"/>
        <v>1.1701690096821734E-3</v>
      </c>
      <c r="I63" s="8">
        <f t="shared" si="4"/>
        <v>5.6680000000000003E-3</v>
      </c>
    </row>
    <row r="64" spans="1:9" ht="15.75" x14ac:dyDescent="0.25">
      <c r="A64" s="10" t="s">
        <v>81</v>
      </c>
      <c r="B64" s="6">
        <f>SUM(B7:B63)</f>
        <v>1</v>
      </c>
      <c r="C64" s="7">
        <f>SUM(C7:C63)</f>
        <v>0.99517877441649594</v>
      </c>
      <c r="D64" s="7"/>
      <c r="E64" s="7"/>
      <c r="F64" s="7"/>
      <c r="G64" s="7"/>
      <c r="H64" s="7"/>
      <c r="I64" s="8">
        <f>SUM(I7:I63)</f>
        <v>0.58251299999999984</v>
      </c>
    </row>
    <row r="65" spans="1:9" ht="15.75" hidden="1" x14ac:dyDescent="0.25">
      <c r="A65" s="11"/>
      <c r="B65" s="12"/>
      <c r="C65" s="13"/>
      <c r="D65" s="14"/>
      <c r="E65" s="11"/>
      <c r="F65" s="11"/>
      <c r="G65" s="11"/>
      <c r="H65" s="11"/>
      <c r="I65" s="11"/>
    </row>
    <row r="66" spans="1:9" ht="15.75" hidden="1" x14ac:dyDescent="0.25">
      <c r="A66" s="11"/>
      <c r="B66" s="14"/>
      <c r="C66" s="13"/>
      <c r="D66" s="15"/>
      <c r="E66" s="16"/>
      <c r="F66" s="16"/>
      <c r="G66" s="16"/>
      <c r="H66" s="16"/>
      <c r="I66" s="17"/>
    </row>
    <row r="67" spans="1:9" ht="15.75" hidden="1" x14ac:dyDescent="0.25">
      <c r="A67" s="11"/>
      <c r="B67" s="14"/>
      <c r="C67" s="14"/>
      <c r="D67" s="14"/>
      <c r="E67" s="11"/>
      <c r="F67" s="11"/>
      <c r="G67" s="11"/>
      <c r="H67" s="11"/>
      <c r="I67" s="11"/>
    </row>
    <row r="69" spans="1:9" hidden="1" x14ac:dyDescent="0.25">
      <c r="I69" s="19"/>
    </row>
    <row r="70" spans="1:9" hidden="1" x14ac:dyDescent="0.25">
      <c r="I70" s="19"/>
    </row>
    <row r="71" spans="1:9" hidden="1" x14ac:dyDescent="0.25">
      <c r="I71" s="19"/>
    </row>
    <row r="72" spans="1:9" hidden="1" x14ac:dyDescent="0.25">
      <c r="I72" s="19"/>
    </row>
    <row r="73" spans="1:9" hidden="1" x14ac:dyDescent="0.25">
      <c r="I73" s="19"/>
    </row>
    <row r="74" spans="1:9" hidden="1" x14ac:dyDescent="0.25">
      <c r="I74" s="19"/>
    </row>
    <row r="75" spans="1:9" hidden="1" x14ac:dyDescent="0.25">
      <c r="I75" s="19"/>
    </row>
  </sheetData>
  <sheetProtection sheet="1" objects="1" scenarios="1" selectLockedCells="1"/>
  <mergeCells count="2">
    <mergeCell ref="A1:I2"/>
    <mergeCell ref="A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AB8BE-5489-438C-9CB1-8D98E045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18C0CA6-43BC-45E1-83C5-14F2E9A1429B}"/>
</file>

<file path=customXml/itemProps3.xml><?xml version="1.0" encoding="utf-8"?>
<ds:datastoreItem xmlns:ds="http://schemas.openxmlformats.org/officeDocument/2006/customXml" ds:itemID="{C1A16002-6BA1-46FC-8B92-C47926067A2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6ACA652-D255-46B5-BAE2-9B200084D29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24B053D5-34FC-4A03-B29F-30132F408A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Adjustment #1 Enc 7</vt:lpstr>
    </vt:vector>
  </TitlesOfParts>
  <Company>DHCS &amp; 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Enclosure_7</dc:title>
  <dc:creator>Christensen, Theresa (MHSD-FMOR)@DHCS</dc:creator>
  <cp:keywords>Enclosure_7</cp:keywords>
  <cp:lastModifiedBy>westj</cp:lastModifiedBy>
  <dcterms:created xsi:type="dcterms:W3CDTF">2018-03-14T16:07:42Z</dcterms:created>
  <dcterms:modified xsi:type="dcterms:W3CDTF">2020-11-04T03:06:17Z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DHCSDOC-1363137784-1337</vt:lpwstr>
  </property>
  <property fmtid="{D5CDD505-2E9C-101B-9397-08002B2CF9AE}" pid="5" name="_dlc_DocIdItemGuid">
    <vt:lpwstr>cfc34b48-e130-433a-9301-1bc408fd48e8</vt:lpwstr>
  </property>
  <property fmtid="{D5CDD505-2E9C-101B-9397-08002B2CF9AE}" pid="6" name="_dlc_DocIdUrl">
    <vt:lpwstr>http://dhcs2016prod:88/services/MH/_layouts/15/DocIdRedir.aspx?ID=DHCSDOC-1363137784-1337, DHCSDOC-1363137784-1337</vt:lpwstr>
  </property>
  <property fmtid="{D5CDD505-2E9C-101B-9397-08002B2CF9AE}" pid="7" name="ContentTypeId">
    <vt:lpwstr>0x0101000DD778A44A894D44A57135C48A267F0A</vt:lpwstr>
  </property>
</Properties>
</file>