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DB6BC582-399A-4558-8940-45ABC434BC0E}" xr6:coauthVersionLast="45" xr6:coauthVersionMax="45" xr10:uidLastSave="{00000000-0000-0000-0000-000000000000}"/>
  <bookViews>
    <workbookView xWindow="-120" yWindow="-120" windowWidth="20730" windowHeight="11160" xr2:uid="{00000000-000D-0000-FFFF-FFFF00000000}"/>
  </bookViews>
  <sheets>
    <sheet name="Enclosure 3" sheetId="1" r:id="rId1"/>
  </sheets>
  <definedNames>
    <definedName name="_xlnm.Print_Titles" localSheetId="0">'Enclosure 3'!$3:$5</definedName>
  </definedNames>
  <calcPr calcId="191029"/>
</workbook>
</file>

<file path=xl/calcChain.xml><?xml version="1.0" encoding="utf-8"?>
<calcChain xmlns="http://schemas.openxmlformats.org/spreadsheetml/2006/main">
  <c r="H62" i="1" l="1"/>
  <c r="I62" i="1"/>
  <c r="H61" i="1"/>
  <c r="I61" i="1"/>
  <c r="H60" i="1"/>
  <c r="I60" i="1"/>
  <c r="H59" i="1"/>
  <c r="I59" i="1"/>
  <c r="H58" i="1"/>
  <c r="I58" i="1"/>
  <c r="H57" i="1"/>
  <c r="I57" i="1"/>
  <c r="D56" i="1"/>
  <c r="D63" i="1" s="1"/>
  <c r="C56" i="1"/>
  <c r="H56" i="1" s="1"/>
  <c r="I56" i="1" s="1"/>
  <c r="C63" i="1"/>
  <c r="H55" i="1"/>
  <c r="I55" i="1" s="1"/>
  <c r="H54" i="1"/>
  <c r="I54" i="1" s="1"/>
  <c r="H53" i="1"/>
  <c r="I53" i="1"/>
  <c r="E53" i="1"/>
  <c r="H52" i="1"/>
  <c r="I52" i="1"/>
  <c r="H51" i="1"/>
  <c r="I51" i="1" s="1"/>
  <c r="H50" i="1"/>
  <c r="I50" i="1"/>
  <c r="H49" i="1"/>
  <c r="I49" i="1" s="1"/>
  <c r="H48" i="1"/>
  <c r="I48" i="1" s="1"/>
  <c r="H47" i="1"/>
  <c r="I47" i="1"/>
  <c r="H46" i="1"/>
  <c r="I46" i="1"/>
  <c r="H45" i="1"/>
  <c r="I45" i="1"/>
  <c r="H44" i="1"/>
  <c r="I44" i="1" s="1"/>
  <c r="H43" i="1"/>
  <c r="I43" i="1"/>
  <c r="H42" i="1"/>
  <c r="I42" i="1" s="1"/>
  <c r="H41" i="1"/>
  <c r="I41" i="1"/>
  <c r="H40" i="1"/>
  <c r="I40" i="1" s="1"/>
  <c r="H39" i="1"/>
  <c r="I39" i="1"/>
  <c r="H38" i="1"/>
  <c r="I38" i="1"/>
  <c r="H37" i="1"/>
  <c r="I37" i="1"/>
  <c r="H36" i="1"/>
  <c r="I36" i="1" s="1"/>
  <c r="H35" i="1"/>
  <c r="I35" i="1" s="1"/>
  <c r="H34" i="1"/>
  <c r="I34" i="1"/>
  <c r="H33" i="1"/>
  <c r="I33" i="1" s="1"/>
  <c r="H32" i="1"/>
  <c r="I32" i="1" s="1"/>
  <c r="H31" i="1"/>
  <c r="I31" i="1"/>
  <c r="H30" i="1"/>
  <c r="I30" i="1"/>
  <c r="H29" i="1"/>
  <c r="I29" i="1"/>
  <c r="H28" i="1"/>
  <c r="I28" i="1" s="1"/>
  <c r="H27" i="1"/>
  <c r="I27" i="1"/>
  <c r="H26" i="1"/>
  <c r="I26" i="1" s="1"/>
  <c r="H25" i="1"/>
  <c r="I25" i="1"/>
  <c r="H24" i="1"/>
  <c r="I24" i="1" s="1"/>
  <c r="H23" i="1"/>
  <c r="I23" i="1"/>
  <c r="H22" i="1"/>
  <c r="I22" i="1"/>
  <c r="H21" i="1"/>
  <c r="I21" i="1"/>
  <c r="H20" i="1"/>
  <c r="I20" i="1" s="1"/>
  <c r="H19" i="1"/>
  <c r="I19" i="1" s="1"/>
  <c r="H18" i="1"/>
  <c r="I18" i="1"/>
  <c r="H17" i="1"/>
  <c r="I17" i="1" s="1"/>
  <c r="H16" i="1"/>
  <c r="I16" i="1" s="1"/>
  <c r="H15" i="1"/>
  <c r="I15" i="1"/>
  <c r="H14" i="1"/>
  <c r="I14" i="1"/>
  <c r="H13" i="1"/>
  <c r="I13" i="1"/>
  <c r="H12" i="1"/>
  <c r="I12" i="1" s="1"/>
  <c r="H11" i="1"/>
  <c r="I11" i="1"/>
  <c r="H10" i="1"/>
  <c r="I10" i="1" s="1"/>
  <c r="H9" i="1"/>
  <c r="I9" i="1"/>
  <c r="H8" i="1"/>
  <c r="I8" i="1" s="1"/>
  <c r="H7" i="1"/>
  <c r="I7" i="1"/>
  <c r="H6" i="1"/>
  <c r="I6" i="1"/>
  <c r="E57" i="1"/>
  <c r="E59" i="1"/>
  <c r="E54" i="1"/>
  <c r="J24" i="1" l="1"/>
  <c r="I63" i="1"/>
  <c r="J36" i="1" s="1"/>
  <c r="J14" i="1"/>
  <c r="J16" i="1"/>
  <c r="J22" i="1"/>
  <c r="J26" i="1"/>
  <c r="J28" i="1"/>
  <c r="J42" i="1"/>
  <c r="J44" i="1"/>
  <c r="J48" i="1"/>
  <c r="J50" i="1"/>
  <c r="J57" i="1"/>
  <c r="J17" i="1"/>
  <c r="J11" i="1"/>
  <c r="J55" i="1"/>
  <c r="E51" i="1"/>
  <c r="E47" i="1"/>
  <c r="E43" i="1"/>
  <c r="E39" i="1"/>
  <c r="E35" i="1"/>
  <c r="E31" i="1"/>
  <c r="E27" i="1"/>
  <c r="E23" i="1"/>
  <c r="E19" i="1"/>
  <c r="E15" i="1"/>
  <c r="E11" i="1"/>
  <c r="E7" i="1"/>
  <c r="E61" i="1"/>
  <c r="E58" i="1"/>
  <c r="E62" i="1"/>
  <c r="E56" i="1"/>
  <c r="E48" i="1"/>
  <c r="E44" i="1"/>
  <c r="E40" i="1"/>
  <c r="E36" i="1"/>
  <c r="E32" i="1"/>
  <c r="E28" i="1"/>
  <c r="E24" i="1"/>
  <c r="E20" i="1"/>
  <c r="E16" i="1"/>
  <c r="E12" i="1"/>
  <c r="E8" i="1"/>
  <c r="E52" i="1"/>
  <c r="E60" i="1"/>
  <c r="E55" i="1"/>
  <c r="E49" i="1"/>
  <c r="E45" i="1"/>
  <c r="E41" i="1"/>
  <c r="E37" i="1"/>
  <c r="E33" i="1"/>
  <c r="E29" i="1"/>
  <c r="E25" i="1"/>
  <c r="E21" i="1"/>
  <c r="E17" i="1"/>
  <c r="E13" i="1"/>
  <c r="E9" i="1"/>
  <c r="J58" i="1"/>
  <c r="J60" i="1"/>
  <c r="J62" i="1"/>
  <c r="E63" i="1"/>
  <c r="E6" i="1"/>
  <c r="E10" i="1"/>
  <c r="E14" i="1"/>
  <c r="E18" i="1"/>
  <c r="E22" i="1"/>
  <c r="E26" i="1"/>
  <c r="E30" i="1"/>
  <c r="E34" i="1"/>
  <c r="E38" i="1"/>
  <c r="E42" i="1"/>
  <c r="E46" i="1"/>
  <c r="E50" i="1"/>
  <c r="J8" i="1" l="1"/>
  <c r="J35" i="1"/>
  <c r="J32" i="1"/>
  <c r="J18" i="1"/>
  <c r="J6" i="1"/>
  <c r="J56" i="1"/>
  <c r="J45" i="1"/>
  <c r="J41" i="1"/>
  <c r="J52" i="1"/>
  <c r="J29" i="1"/>
  <c r="J13" i="1"/>
  <c r="J33" i="1"/>
  <c r="J34" i="1"/>
  <c r="J21" i="1"/>
  <c r="J39" i="1"/>
  <c r="J53" i="1"/>
  <c r="J43" i="1"/>
  <c r="J59" i="1"/>
  <c r="J47" i="1"/>
  <c r="J38" i="1"/>
  <c r="J7" i="1"/>
  <c r="J27" i="1"/>
  <c r="J25" i="1"/>
  <c r="J51" i="1"/>
  <c r="J49" i="1"/>
  <c r="J9" i="1"/>
  <c r="J37" i="1"/>
  <c r="J23" i="1"/>
  <c r="J15" i="1"/>
  <c r="J31" i="1"/>
  <c r="J54" i="1"/>
  <c r="J19" i="1"/>
  <c r="J61" i="1"/>
  <c r="J46" i="1"/>
  <c r="J30" i="1"/>
  <c r="J20" i="1"/>
  <c r="J10" i="1"/>
  <c r="J40" i="1"/>
  <c r="J12" i="1"/>
  <c r="J63" i="1" l="1"/>
</calcChain>
</file>

<file path=xl/sharedStrings.xml><?xml version="1.0" encoding="utf-8"?>
<sst xmlns="http://schemas.openxmlformats.org/spreadsheetml/2006/main" count="103" uniqueCount="82">
  <si>
    <t>Base Data - 2000</t>
  </si>
  <si>
    <t>Updated Data - 2017</t>
  </si>
  <si>
    <t>County</t>
  </si>
  <si>
    <t>Small County</t>
  </si>
  <si>
    <t>County Population in 2000</t>
  </si>
  <si>
    <t>Prevalence (&lt;200% FPL) in 2000</t>
  </si>
  <si>
    <t>Prevalence (%) in 2000</t>
  </si>
  <si>
    <t>County Population in 2017</t>
  </si>
  <si>
    <t>Population Growth (%): 2000-2017</t>
  </si>
  <si>
    <t>Prevalence (&lt;200% FPL) in 2017</t>
  </si>
  <si>
    <t>Updated Prevalence (%) in 2017</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</si>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</sst>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Calibri"/>
      <family val="2"/>
      <scheme val="minor"/>
    </font>
    <font>
      <sz val="10"/>
      <name val="Arial"/>
      <family val="2"/>
    </font>
    <font>
      <b/>
      <sz val="12"/>
      <name val="Arial"/>
      <family val="2"/>
    </font>
    <font>
      <b/>
      <sz val="12"/>
      <color indexed="8"/>
      <name val="Arial"/>
      <family val="2"/>
    </font>
    <font>
      <sz val="12"/>
      <name val="Arial"/>
      <family val="2"/>
    </font>
    <font>
      <sz val="12"/>
      <color indexed="8"/>
      <name val="Arial"/>
      <family val="2"/>
    </font>
    <font>
      <sz val="11"/>
      <color theme="1"/>
      <name val="Calibri"/>
      <family val="2"/>
      <scheme val="minor"/>
    </font>
    <font>
      <sz val="10"/>
      <color theme="1"/>
      <name val="Arial"/>
      <family val="2"/>
    </font>
    <font>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xf numFmtId="0" fontId="1" fillId="0" borderId="0"/>
    <xf numFmtId="0" fontId="1" fillId="0" borderId="0"/>
    <xf numFmtId="9" fontId="6" fillId="0" borderId="0" applyFont="0" applyFill="0" applyBorder="0" applyAlignment="0" applyProtection="0"/>
  </cellStyleXfs>
  <cellXfs count="32">
    <xf numFmtId="0" fontId="0" fillId="0" borderId="0" xfId="0"/>
    <xf numFmtId="0" fontId="8" fillId="0" borderId="0" xfId="2" applyFont="1"/>
    <xf numFmtId="0" fontId="8" fillId="0" borderId="0" xfId="2" applyFont="1" applyAlignment="1">
      <alignment horizontal="right"/>
    </xf>
    <xf numFmtId="0" fontId="8" fillId="0" borderId="0" xfId="2" applyFont="1" applyFill="1"/>
    <xf numFmtId="37" fontId="0" fillId="0" borderId="0" xfId="0" applyNumberFormat="1"/>
    <xf numFmtId="0" fontId="2" fillId="0" borderId="1" xfId="2" applyFont="1" applyBorder="1"/>
    <xf numFmtId="0" fontId="3" fillId="0" borderId="1" xfId="2" applyFont="1" applyFill="1" applyBorder="1" applyAlignment="1">
      <alignment horizontal="left" indent="1"/>
    </xf>
    <xf numFmtId="0" fontId="2" fillId="0" borderId="1" xfId="2" applyFont="1" applyBorder="1" applyAlignment="1"/>
    <xf numFmtId="0" fontId="2" fillId="0" borderId="1" xfId="2" applyFont="1" applyBorder="1" applyAlignment="1">
      <alignment wrapText="1"/>
    </xf>
    <xf numFmtId="0" fontId="4" fillId="0" borderId="1" xfId="2" applyFont="1" applyFill="1" applyBorder="1" applyAlignment="1">
      <alignment textRotation="90" wrapText="1"/>
    </xf>
    <xf numFmtId="0" fontId="4" fillId="0" borderId="1" xfId="2" applyFont="1" applyBorder="1" applyAlignment="1">
      <alignment horizontal="center" vertical="center" wrapText="1"/>
    </xf>
    <xf numFmtId="164" fontId="4" fillId="0" borderId="1" xfId="2" applyNumberFormat="1" applyFont="1" applyBorder="1" applyAlignment="1">
      <alignment horizontal="center" vertical="center"/>
    </xf>
    <xf numFmtId="0" fontId="4" fillId="0" borderId="1" xfId="2" quotePrefix="1" applyNumberFormat="1" applyFont="1" applyFill="1" applyBorder="1"/>
    <xf numFmtId="37" fontId="5" fillId="0" borderId="1" xfId="2" applyNumberFormat="1" applyFont="1" applyFill="1" applyBorder="1" applyProtection="1"/>
    <xf numFmtId="3" fontId="4" fillId="0" borderId="1" xfId="3" applyNumberFormat="1" applyFont="1" applyFill="1" applyBorder="1"/>
    <xf numFmtId="164" fontId="4" fillId="0" borderId="1" xfId="2" applyNumberFormat="1" applyFont="1" applyBorder="1" applyAlignment="1">
      <alignment horizontal="right"/>
    </xf>
    <xf numFmtId="0" fontId="4" fillId="0" borderId="1" xfId="2" applyFont="1" applyBorder="1"/>
    <xf numFmtId="10" fontId="4" fillId="0" borderId="1" xfId="2" applyNumberFormat="1" applyFont="1" applyBorder="1" applyAlignment="1">
      <alignment horizontal="right"/>
    </xf>
    <xf numFmtId="3" fontId="4" fillId="0" borderId="1" xfId="2" applyNumberFormat="1" applyFont="1" applyBorder="1"/>
    <xf numFmtId="164" fontId="4" fillId="0" borderId="1" xfId="4" applyNumberFormat="1" applyFont="1" applyBorder="1"/>
    <xf numFmtId="37" fontId="5" fillId="0" borderId="1" xfId="2" applyNumberFormat="1" applyFont="1" applyFill="1" applyBorder="1" applyAlignment="1" applyProtection="1">
      <alignment horizontal="center"/>
    </xf>
    <xf numFmtId="37" fontId="5" fillId="0" borderId="1" xfId="2" applyNumberFormat="1" applyFont="1" applyFill="1" applyBorder="1" applyAlignment="1" applyProtection="1">
      <alignment horizontal="right"/>
    </xf>
    <xf numFmtId="0" fontId="4" fillId="0" borderId="1" xfId="2" applyNumberFormat="1" applyFont="1" applyFill="1" applyBorder="1"/>
    <xf numFmtId="0" fontId="4" fillId="0" borderId="1" xfId="2" applyFont="1" applyBorder="1" applyAlignment="1">
      <alignment horizontal="center"/>
    </xf>
    <xf numFmtId="37" fontId="4" fillId="0" borderId="1" xfId="2" applyNumberFormat="1" applyFont="1" applyFill="1" applyBorder="1" applyAlignment="1">
      <alignment horizontal="right"/>
    </xf>
    <xf numFmtId="3" fontId="4" fillId="0" borderId="1" xfId="2" applyNumberFormat="1" applyFont="1" applyBorder="1" applyAlignment="1">
      <alignment horizontal="right"/>
    </xf>
    <xf numFmtId="0" fontId="4" fillId="0" borderId="0" xfId="2" applyFont="1"/>
    <xf numFmtId="0" fontId="4" fillId="0" borderId="0" xfId="2" applyFont="1" applyAlignment="1">
      <alignment horizontal="center"/>
    </xf>
    <xf numFmtId="0" fontId="4" fillId="0" borderId="0" xfId="2" applyFont="1" applyFill="1" applyAlignment="1">
      <alignment horizontal="center"/>
    </xf>
    <xf numFmtId="0" fontId="4" fillId="0" borderId="0" xfId="2" applyFont="1" applyAlignment="1">
      <alignment horizontal="right"/>
    </xf>
    <xf numFmtId="9" fontId="4" fillId="0" borderId="0" xfId="4" applyFont="1"/>
    <xf numFmtId="0" fontId="2" fillId="0" borderId="1" xfId="2" applyFont="1" applyBorder="1" applyAlignment="1">
      <alignment horizontal="center"/>
    </xf>
  </cellXfs>
  <cellStyles count="5">
    <cellStyle name="Normal" xfId="0" builtinId="0"/>
    <cellStyle name="Normal 2" xfId="1" xr:uid="{00000000-0005-0000-0000-000001000000}"/>
    <cellStyle name="Normal 3" xfId="2" xr:uid="{00000000-0005-0000-0000-000002000000}"/>
    <cellStyle name="Normal 5"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7"/>
  <sheetViews>
    <sheetView tabSelected="1" zoomScaleNormal="100" workbookViewId="0">
      <selection activeCell="C3" sqref="C3"/>
    </sheetView>
  </sheetViews>
  <sheetFormatPr defaultColWidth="0" defaultRowHeight="15" zeroHeight="1" x14ac:dyDescent="0.25"/>
  <cols>
    <col min="1" max="1" width="19" style="1" customWidth="1"/>
    <col min="2" max="2" width="4" style="1" hidden="1" customWidth="1"/>
    <col min="3" max="3" width="13.42578125" style="1" customWidth="1"/>
    <col min="4" max="4" width="13.5703125" style="3" customWidth="1"/>
    <col min="5" max="5" width="13.42578125" style="2" customWidth="1"/>
    <col min="6" max="6" width="2.140625" style="1" customWidth="1"/>
    <col min="7" max="7" width="13.28515625" style="1" customWidth="1"/>
    <col min="8" max="8" width="14.28515625" style="1" customWidth="1"/>
    <col min="9" max="9" width="13.7109375" style="1" customWidth="1"/>
    <col min="10" max="10" width="13.42578125" style="1" customWidth="1"/>
    <col min="11" max="11" width="0" hidden="1" customWidth="1"/>
    <col min="12" max="16384" width="9.140625" hidden="1"/>
  </cols>
  <sheetData>
    <row r="1" spans="1:11" ht="15.75" x14ac:dyDescent="0.25">
      <c r="A1" s="31" t="s">
        <v>70</v>
      </c>
      <c r="B1" s="31"/>
      <c r="C1" s="31"/>
      <c r="D1" s="31"/>
      <c r="E1" s="31"/>
      <c r="F1" s="31"/>
      <c r="G1" s="31"/>
      <c r="H1" s="31"/>
      <c r="I1" s="31"/>
      <c r="J1" s="31"/>
    </row>
    <row r="2" spans="1:11" ht="15.75" x14ac:dyDescent="0.25">
      <c r="A2" s="5"/>
      <c r="B2" s="5"/>
      <c r="C2" s="31" t="s">
        <v>0</v>
      </c>
      <c r="D2" s="31"/>
      <c r="E2" s="31"/>
      <c r="F2" s="5"/>
      <c r="G2" s="31" t="s">
        <v>1</v>
      </c>
      <c r="H2" s="31"/>
      <c r="I2" s="31"/>
      <c r="J2" s="31"/>
    </row>
    <row r="3" spans="1:11" ht="63" x14ac:dyDescent="0.25">
      <c r="A3" s="6" t="s">
        <v>2</v>
      </c>
      <c r="B3" s="7" t="s">
        <v>3</v>
      </c>
      <c r="C3" s="8" t="s">
        <v>4</v>
      </c>
      <c r="D3" s="8" t="s">
        <v>5</v>
      </c>
      <c r="E3" s="8" t="s">
        <v>6</v>
      </c>
      <c r="F3" s="7"/>
      <c r="G3" s="8" t="s">
        <v>7</v>
      </c>
      <c r="H3" s="8" t="s">
        <v>8</v>
      </c>
      <c r="I3" s="8" t="s">
        <v>9</v>
      </c>
      <c r="J3" s="8" t="s">
        <v>10</v>
      </c>
    </row>
    <row r="4" spans="1:11" ht="15.75" x14ac:dyDescent="0.25">
      <c r="A4" s="6"/>
      <c r="B4" s="9"/>
      <c r="C4" s="10" t="s">
        <v>71</v>
      </c>
      <c r="D4" s="10" t="s">
        <v>72</v>
      </c>
      <c r="E4" s="10" t="s">
        <v>73</v>
      </c>
      <c r="F4" s="10"/>
      <c r="G4" s="10" t="s">
        <v>74</v>
      </c>
      <c r="H4" s="10" t="s">
        <v>75</v>
      </c>
      <c r="I4" s="10" t="s">
        <v>76</v>
      </c>
      <c r="J4" s="10" t="s">
        <v>77</v>
      </c>
    </row>
    <row r="5" spans="1:11" ht="30" x14ac:dyDescent="0.25">
      <c r="A5" s="6"/>
      <c r="B5" s="9"/>
      <c r="C5" s="10"/>
      <c r="D5" s="10"/>
      <c r="E5" s="10" t="s">
        <v>78</v>
      </c>
      <c r="F5" s="10"/>
      <c r="G5" s="10"/>
      <c r="H5" s="11" t="s">
        <v>79</v>
      </c>
      <c r="I5" s="10" t="s">
        <v>80</v>
      </c>
      <c r="J5" s="10" t="s">
        <v>81</v>
      </c>
      <c r="K5" s="4"/>
    </row>
    <row r="6" spans="1:11" ht="15.75" x14ac:dyDescent="0.25">
      <c r="A6" s="12" t="s">
        <v>11</v>
      </c>
      <c r="B6" s="13"/>
      <c r="C6" s="14">
        <v>1448768</v>
      </c>
      <c r="D6" s="13">
        <v>29490</v>
      </c>
      <c r="E6" s="15">
        <f t="shared" ref="E6:E63" si="0">D6/$D$63</f>
        <v>3.0991442410459532E-2</v>
      </c>
      <c r="F6" s="16"/>
      <c r="G6" s="14">
        <v>1645359</v>
      </c>
      <c r="H6" s="17">
        <f t="shared" ref="H6:H62" si="1">(G6-C6)/C6</f>
        <v>0.13569529420859655</v>
      </c>
      <c r="I6" s="18">
        <f t="shared" ref="I6:I62" si="2">ROUND(D6*(1+H6),0)</f>
        <v>33492</v>
      </c>
      <c r="J6" s="19">
        <f>I6/$I$63</f>
        <v>3.027935991320857E-2</v>
      </c>
      <c r="K6" s="4"/>
    </row>
    <row r="7" spans="1:11" ht="15.75" x14ac:dyDescent="0.25">
      <c r="A7" s="12" t="s">
        <v>12</v>
      </c>
      <c r="B7" s="20" t="s">
        <v>13</v>
      </c>
      <c r="C7" s="14">
        <v>1203</v>
      </c>
      <c r="D7" s="21">
        <v>39</v>
      </c>
      <c r="E7" s="15">
        <f t="shared" si="0"/>
        <v>4.0985630858186567E-5</v>
      </c>
      <c r="F7" s="16"/>
      <c r="G7" s="14">
        <v>1151</v>
      </c>
      <c r="H7" s="17">
        <f t="shared" si="1"/>
        <v>-4.3225270157938485E-2</v>
      </c>
      <c r="I7" s="18">
        <f t="shared" si="2"/>
        <v>37</v>
      </c>
      <c r="J7" s="19">
        <f t="shared" ref="J7:J62" si="3">I7/$I$63</f>
        <v>3.345086339390652E-5</v>
      </c>
    </row>
    <row r="8" spans="1:11" ht="15.75" x14ac:dyDescent="0.25">
      <c r="A8" s="12" t="s">
        <v>14</v>
      </c>
      <c r="B8" s="20" t="s">
        <v>13</v>
      </c>
      <c r="C8" s="14">
        <v>35205</v>
      </c>
      <c r="D8" s="21">
        <v>740</v>
      </c>
      <c r="E8" s="15">
        <f t="shared" si="0"/>
        <v>7.7767607269379633E-4</v>
      </c>
      <c r="F8" s="16"/>
      <c r="G8" s="14">
        <v>38382</v>
      </c>
      <c r="H8" s="17">
        <f t="shared" si="1"/>
        <v>9.0242863229654885E-2</v>
      </c>
      <c r="I8" s="18">
        <f t="shared" si="2"/>
        <v>807</v>
      </c>
      <c r="J8" s="19">
        <f t="shared" si="3"/>
        <v>7.2959045294277195E-4</v>
      </c>
    </row>
    <row r="9" spans="1:11" ht="15.75" x14ac:dyDescent="0.25">
      <c r="A9" s="12" t="s">
        <v>15</v>
      </c>
      <c r="B9" s="20"/>
      <c r="C9" s="14">
        <v>203446</v>
      </c>
      <c r="D9" s="21">
        <v>7582</v>
      </c>
      <c r="E9" s="15">
        <f t="shared" si="0"/>
        <v>7.968027004276167E-3</v>
      </c>
      <c r="F9" s="16"/>
      <c r="G9" s="14">
        <v>226404</v>
      </c>
      <c r="H9" s="17">
        <f t="shared" si="1"/>
        <v>0.11284566912104441</v>
      </c>
      <c r="I9" s="18">
        <f t="shared" si="2"/>
        <v>8438</v>
      </c>
      <c r="J9" s="19">
        <f t="shared" si="3"/>
        <v>7.6286050085887349E-3</v>
      </c>
    </row>
    <row r="10" spans="1:11" ht="15.75" x14ac:dyDescent="0.25">
      <c r="A10" s="12" t="s">
        <v>16</v>
      </c>
      <c r="B10" s="20" t="s">
        <v>13</v>
      </c>
      <c r="C10" s="14">
        <v>40658</v>
      </c>
      <c r="D10" s="21">
        <v>1076</v>
      </c>
      <c r="E10" s="15">
        <f t="shared" si="0"/>
        <v>1.1307830462412498E-3</v>
      </c>
      <c r="F10" s="16"/>
      <c r="G10" s="14">
        <v>45168</v>
      </c>
      <c r="H10" s="17">
        <f t="shared" si="1"/>
        <v>0.11092527915785332</v>
      </c>
      <c r="I10" s="18">
        <f t="shared" si="2"/>
        <v>1195</v>
      </c>
      <c r="J10" s="19">
        <f t="shared" si="3"/>
        <v>1.0803724798842782E-3</v>
      </c>
    </row>
    <row r="11" spans="1:11" ht="15.75" x14ac:dyDescent="0.25">
      <c r="A11" s="12" t="s">
        <v>17</v>
      </c>
      <c r="B11" s="20" t="s">
        <v>13</v>
      </c>
      <c r="C11" s="14">
        <v>18880</v>
      </c>
      <c r="D11" s="21">
        <v>693</v>
      </c>
      <c r="E11" s="15">
        <f t="shared" si="0"/>
        <v>7.282831329416228E-4</v>
      </c>
      <c r="F11" s="16"/>
      <c r="G11" s="14">
        <v>22043</v>
      </c>
      <c r="H11" s="17">
        <f t="shared" si="1"/>
        <v>0.16753177966101696</v>
      </c>
      <c r="I11" s="18">
        <f t="shared" si="2"/>
        <v>809</v>
      </c>
      <c r="J11" s="19">
        <f t="shared" si="3"/>
        <v>7.313986077208209E-4</v>
      </c>
    </row>
    <row r="12" spans="1:11" ht="15.75" x14ac:dyDescent="0.25">
      <c r="A12" s="12" t="s">
        <v>18</v>
      </c>
      <c r="B12" s="20"/>
      <c r="C12" s="14">
        <v>953675</v>
      </c>
      <c r="D12" s="21">
        <v>15474</v>
      </c>
      <c r="E12" s="15">
        <f t="shared" si="0"/>
        <v>1.6261837228194329E-2</v>
      </c>
      <c r="F12" s="16"/>
      <c r="G12" s="14">
        <v>1139513</v>
      </c>
      <c r="H12" s="17">
        <f t="shared" si="1"/>
        <v>0.19486512700867695</v>
      </c>
      <c r="I12" s="18">
        <f t="shared" si="2"/>
        <v>18489</v>
      </c>
      <c r="J12" s="19">
        <f t="shared" si="3"/>
        <v>1.6715486845673991E-2</v>
      </c>
    </row>
    <row r="13" spans="1:11" ht="15.75" x14ac:dyDescent="0.25">
      <c r="A13" s="12" t="s">
        <v>19</v>
      </c>
      <c r="B13" s="20" t="s">
        <v>13</v>
      </c>
      <c r="C13" s="14">
        <v>27447</v>
      </c>
      <c r="D13" s="21">
        <v>946</v>
      </c>
      <c r="E13" s="15">
        <f t="shared" si="0"/>
        <v>9.9416427671396128E-4</v>
      </c>
      <c r="F13" s="16"/>
      <c r="G13" s="14">
        <v>27124</v>
      </c>
      <c r="H13" s="17">
        <f t="shared" si="1"/>
        <v>-1.1768134950996465E-2</v>
      </c>
      <c r="I13" s="18">
        <f t="shared" si="2"/>
        <v>935</v>
      </c>
      <c r="J13" s="19">
        <f t="shared" si="3"/>
        <v>8.4531235873790795E-4</v>
      </c>
    </row>
    <row r="14" spans="1:11" ht="15.75" x14ac:dyDescent="0.25">
      <c r="A14" s="12" t="s">
        <v>20</v>
      </c>
      <c r="B14" s="20"/>
      <c r="C14" s="14">
        <v>158288</v>
      </c>
      <c r="D14" s="21">
        <v>2430</v>
      </c>
      <c r="E14" s="15">
        <f t="shared" si="0"/>
        <v>2.5537200765485477E-3</v>
      </c>
      <c r="F14" s="16"/>
      <c r="G14" s="14">
        <v>185062</v>
      </c>
      <c r="H14" s="17">
        <f t="shared" si="1"/>
        <v>0.16914737693318507</v>
      </c>
      <c r="I14" s="18">
        <f t="shared" si="2"/>
        <v>2841</v>
      </c>
      <c r="J14" s="19">
        <f t="shared" si="3"/>
        <v>2.5684838622186059E-3</v>
      </c>
    </row>
    <row r="15" spans="1:11" ht="15.75" x14ac:dyDescent="0.25">
      <c r="A15" s="12" t="s">
        <v>21</v>
      </c>
      <c r="B15" s="20"/>
      <c r="C15" s="14">
        <v>802224</v>
      </c>
      <c r="D15" s="21">
        <v>33350</v>
      </c>
      <c r="E15" s="15">
        <f t="shared" si="0"/>
        <v>3.5047968951808256E-2</v>
      </c>
      <c r="F15" s="16"/>
      <c r="G15" s="14">
        <v>995975</v>
      </c>
      <c r="H15" s="17">
        <f t="shared" si="1"/>
        <v>0.24151733181754723</v>
      </c>
      <c r="I15" s="18">
        <f t="shared" si="2"/>
        <v>41405</v>
      </c>
      <c r="J15" s="19">
        <f t="shared" si="3"/>
        <v>3.7433324292559446E-2</v>
      </c>
    </row>
    <row r="16" spans="1:11" ht="15.75" x14ac:dyDescent="0.25">
      <c r="A16" s="12" t="s">
        <v>22</v>
      </c>
      <c r="B16" s="20" t="s">
        <v>13</v>
      </c>
      <c r="C16" s="14">
        <v>26555</v>
      </c>
      <c r="D16" s="21">
        <v>1005</v>
      </c>
      <c r="E16" s="15">
        <f t="shared" si="0"/>
        <v>1.0561681798071153E-3</v>
      </c>
      <c r="F16" s="16"/>
      <c r="G16" s="14">
        <v>28731</v>
      </c>
      <c r="H16" s="17">
        <f t="shared" si="1"/>
        <v>8.1943136885708909E-2</v>
      </c>
      <c r="I16" s="18">
        <f t="shared" si="2"/>
        <v>1087</v>
      </c>
      <c r="J16" s="19">
        <f t="shared" si="3"/>
        <v>9.8273212186963206E-4</v>
      </c>
    </row>
    <row r="17" spans="1:10" ht="15.75" x14ac:dyDescent="0.25">
      <c r="A17" s="12" t="s">
        <v>23</v>
      </c>
      <c r="B17" s="20"/>
      <c r="C17" s="14">
        <v>126665</v>
      </c>
      <c r="D17" s="21">
        <v>4656</v>
      </c>
      <c r="E17" s="15">
        <f t="shared" si="0"/>
        <v>4.8930537763004264E-3</v>
      </c>
      <c r="F17" s="16"/>
      <c r="G17" s="14">
        <v>136953</v>
      </c>
      <c r="H17" s="17">
        <f t="shared" si="1"/>
        <v>8.1222121343701895E-2</v>
      </c>
      <c r="I17" s="18">
        <f t="shared" si="2"/>
        <v>5034</v>
      </c>
      <c r="J17" s="19">
        <f t="shared" si="3"/>
        <v>4.5511255763493359E-3</v>
      </c>
    </row>
    <row r="18" spans="1:10" ht="15.75" x14ac:dyDescent="0.25">
      <c r="A18" s="12" t="s">
        <v>24</v>
      </c>
      <c r="B18" s="20"/>
      <c r="C18" s="14">
        <v>143151</v>
      </c>
      <c r="D18" s="21">
        <v>5673</v>
      </c>
      <c r="E18" s="15">
        <f t="shared" si="0"/>
        <v>5.9618329194485228E-3</v>
      </c>
      <c r="F18" s="16"/>
      <c r="G18" s="14">
        <v>188334</v>
      </c>
      <c r="H18" s="17">
        <f t="shared" si="1"/>
        <v>0.31563174549950751</v>
      </c>
      <c r="I18" s="18">
        <f t="shared" si="2"/>
        <v>7464</v>
      </c>
      <c r="J18" s="19">
        <f t="shared" si="3"/>
        <v>6.748033631678872E-3</v>
      </c>
    </row>
    <row r="19" spans="1:10" ht="15.75" x14ac:dyDescent="0.25">
      <c r="A19" s="12" t="s">
        <v>25</v>
      </c>
      <c r="B19" s="20" t="s">
        <v>13</v>
      </c>
      <c r="C19" s="14">
        <v>18116</v>
      </c>
      <c r="D19" s="21">
        <v>512</v>
      </c>
      <c r="E19" s="15">
        <f t="shared" si="0"/>
        <v>5.3806776921516719E-4</v>
      </c>
      <c r="F19" s="16"/>
      <c r="G19" s="14">
        <v>18619</v>
      </c>
      <c r="H19" s="17">
        <f t="shared" si="1"/>
        <v>2.7765511150364318E-2</v>
      </c>
      <c r="I19" s="18">
        <f t="shared" si="2"/>
        <v>526</v>
      </c>
      <c r="J19" s="19">
        <f t="shared" si="3"/>
        <v>4.7554470662688727E-4</v>
      </c>
    </row>
    <row r="20" spans="1:10" ht="15.75" x14ac:dyDescent="0.25">
      <c r="A20" s="12" t="s">
        <v>26</v>
      </c>
      <c r="B20" s="20"/>
      <c r="C20" s="14">
        <v>664373</v>
      </c>
      <c r="D20" s="21">
        <v>26346</v>
      </c>
      <c r="E20" s="15">
        <f t="shared" si="0"/>
        <v>2.7687370015122646E-2</v>
      </c>
      <c r="F20" s="16"/>
      <c r="G20" s="14">
        <v>895112</v>
      </c>
      <c r="H20" s="17">
        <f t="shared" si="1"/>
        <v>0.34730339733854326</v>
      </c>
      <c r="I20" s="18">
        <f t="shared" si="2"/>
        <v>35496</v>
      </c>
      <c r="J20" s="19">
        <f t="shared" si="3"/>
        <v>3.209113100081367E-2</v>
      </c>
    </row>
    <row r="21" spans="1:10" ht="15.75" x14ac:dyDescent="0.25">
      <c r="A21" s="12" t="s">
        <v>27</v>
      </c>
      <c r="B21" s="20"/>
      <c r="C21" s="14">
        <v>129764</v>
      </c>
      <c r="D21" s="21">
        <v>4539</v>
      </c>
      <c r="E21" s="15">
        <f t="shared" si="0"/>
        <v>4.7700968837258674E-3</v>
      </c>
      <c r="F21" s="16"/>
      <c r="G21" s="14">
        <v>149537</v>
      </c>
      <c r="H21" s="17">
        <f t="shared" si="1"/>
        <v>0.15237662217564193</v>
      </c>
      <c r="I21" s="18">
        <f t="shared" si="2"/>
        <v>5231</v>
      </c>
      <c r="J21" s="19">
        <f t="shared" si="3"/>
        <v>4.7292288219871617E-3</v>
      </c>
    </row>
    <row r="22" spans="1:10" ht="15.75" x14ac:dyDescent="0.25">
      <c r="A22" s="12" t="s">
        <v>28</v>
      </c>
      <c r="B22" s="20" t="s">
        <v>13</v>
      </c>
      <c r="C22" s="14">
        <v>58479</v>
      </c>
      <c r="D22" s="21">
        <v>2137</v>
      </c>
      <c r="E22" s="15">
        <f t="shared" si="0"/>
        <v>2.2458023883062742E-3</v>
      </c>
      <c r="F22" s="16"/>
      <c r="G22" s="14">
        <v>64945</v>
      </c>
      <c r="H22" s="17">
        <f t="shared" si="1"/>
        <v>0.11056960618341627</v>
      </c>
      <c r="I22" s="18">
        <f t="shared" si="2"/>
        <v>2373</v>
      </c>
      <c r="J22" s="19">
        <f t="shared" si="3"/>
        <v>2.1453756441551395E-3</v>
      </c>
    </row>
    <row r="23" spans="1:10" ht="15.75" x14ac:dyDescent="0.25">
      <c r="A23" s="12" t="s">
        <v>29</v>
      </c>
      <c r="B23" s="20" t="s">
        <v>13</v>
      </c>
      <c r="C23" s="14">
        <v>33871</v>
      </c>
      <c r="D23" s="21">
        <v>812</v>
      </c>
      <c r="E23" s="15">
        <f t="shared" si="0"/>
        <v>8.5334185273967919E-4</v>
      </c>
      <c r="F23" s="16"/>
      <c r="G23" s="14">
        <v>30918</v>
      </c>
      <c r="H23" s="17">
        <f t="shared" si="1"/>
        <v>-8.7183726491689054E-2</v>
      </c>
      <c r="I23" s="18">
        <f t="shared" si="2"/>
        <v>741</v>
      </c>
      <c r="J23" s="19">
        <f t="shared" si="3"/>
        <v>6.699213452671549E-4</v>
      </c>
    </row>
    <row r="24" spans="1:10" ht="15.75" x14ac:dyDescent="0.25">
      <c r="A24" s="12" t="s">
        <v>30</v>
      </c>
      <c r="B24" s="20"/>
      <c r="C24" s="14">
        <v>9543983</v>
      </c>
      <c r="D24" s="21">
        <v>322680</v>
      </c>
      <c r="E24" s="15">
        <f t="shared" si="0"/>
        <v>0.33910880423896517</v>
      </c>
      <c r="F24" s="16"/>
      <c r="G24" s="14">
        <v>10241278</v>
      </c>
      <c r="H24" s="17">
        <f t="shared" si="1"/>
        <v>7.3061215637119217E-2</v>
      </c>
      <c r="I24" s="18">
        <f t="shared" si="2"/>
        <v>346255</v>
      </c>
      <c r="J24" s="19">
        <f t="shared" si="3"/>
        <v>0.31304131633667842</v>
      </c>
    </row>
    <row r="25" spans="1:10" ht="15.75" x14ac:dyDescent="0.25">
      <c r="A25" s="12" t="s">
        <v>31</v>
      </c>
      <c r="B25" s="20"/>
      <c r="C25" s="14">
        <v>124265</v>
      </c>
      <c r="D25" s="21">
        <v>4691</v>
      </c>
      <c r="E25" s="15">
        <f t="shared" si="0"/>
        <v>4.9298357527116201E-3</v>
      </c>
      <c r="F25" s="16"/>
      <c r="G25" s="14">
        <v>156492</v>
      </c>
      <c r="H25" s="17">
        <f t="shared" si="1"/>
        <v>0.25934092463686476</v>
      </c>
      <c r="I25" s="18">
        <f t="shared" si="2"/>
        <v>5908</v>
      </c>
      <c r="J25" s="19">
        <f t="shared" si="3"/>
        <v>5.3412892143567493E-3</v>
      </c>
    </row>
    <row r="26" spans="1:10" ht="15.75" x14ac:dyDescent="0.25">
      <c r="A26" s="12" t="s">
        <v>32</v>
      </c>
      <c r="B26" s="20"/>
      <c r="C26" s="14">
        <v>247424</v>
      </c>
      <c r="D26" s="21">
        <v>3251</v>
      </c>
      <c r="E26" s="15">
        <f t="shared" si="0"/>
        <v>3.4165201517939621E-3</v>
      </c>
      <c r="F26" s="16"/>
      <c r="G26" s="14">
        <v>263604</v>
      </c>
      <c r="H26" s="17">
        <f t="shared" si="1"/>
        <v>6.5393817899637871E-2</v>
      </c>
      <c r="I26" s="18">
        <f t="shared" si="2"/>
        <v>3464</v>
      </c>
      <c r="J26" s="19">
        <f t="shared" si="3"/>
        <v>3.1317240755808699E-3</v>
      </c>
    </row>
    <row r="27" spans="1:10" ht="15.75" x14ac:dyDescent="0.25">
      <c r="A27" s="12" t="s">
        <v>33</v>
      </c>
      <c r="B27" s="20" t="s">
        <v>13</v>
      </c>
      <c r="C27" s="14">
        <v>17056</v>
      </c>
      <c r="D27" s="21">
        <v>445</v>
      </c>
      <c r="E27" s="15">
        <f t="shared" si="0"/>
        <v>4.676565572280262E-4</v>
      </c>
      <c r="F27" s="16"/>
      <c r="G27" s="14">
        <v>18148</v>
      </c>
      <c r="H27" s="17">
        <f t="shared" si="1"/>
        <v>6.402439024390244E-2</v>
      </c>
      <c r="I27" s="18">
        <f t="shared" si="2"/>
        <v>473</v>
      </c>
      <c r="J27" s="19">
        <f t="shared" si="3"/>
        <v>4.2762860500858874E-4</v>
      </c>
    </row>
    <row r="28" spans="1:10" ht="15.75" x14ac:dyDescent="0.25">
      <c r="A28" s="12" t="s">
        <v>34</v>
      </c>
      <c r="B28" s="20" t="s">
        <v>13</v>
      </c>
      <c r="C28" s="14">
        <v>86506</v>
      </c>
      <c r="D28" s="21">
        <v>2893</v>
      </c>
      <c r="E28" s="15">
        <f t="shared" si="0"/>
        <v>3.0402930787880446E-3</v>
      </c>
      <c r="F28" s="16"/>
      <c r="G28" s="14">
        <v>89134</v>
      </c>
      <c r="H28" s="17">
        <f t="shared" si="1"/>
        <v>3.0379395648856725E-2</v>
      </c>
      <c r="I28" s="18">
        <f t="shared" si="2"/>
        <v>2981</v>
      </c>
      <c r="J28" s="19">
        <f t="shared" si="3"/>
        <v>2.695054696682036E-3</v>
      </c>
    </row>
    <row r="29" spans="1:10" ht="15.75" x14ac:dyDescent="0.25">
      <c r="A29" s="12" t="s">
        <v>35</v>
      </c>
      <c r="B29" s="20"/>
      <c r="C29" s="14">
        <v>211109</v>
      </c>
      <c r="D29" s="21">
        <v>8982</v>
      </c>
      <c r="E29" s="15">
        <f t="shared" si="0"/>
        <v>9.4393060607238909E-3</v>
      </c>
      <c r="F29" s="16"/>
      <c r="G29" s="14">
        <v>274665</v>
      </c>
      <c r="H29" s="17">
        <f t="shared" si="1"/>
        <v>0.30105774741957947</v>
      </c>
      <c r="I29" s="18">
        <f t="shared" si="2"/>
        <v>11686</v>
      </c>
      <c r="J29" s="19">
        <f t="shared" si="3"/>
        <v>1.0565048368140312E-2</v>
      </c>
    </row>
    <row r="30" spans="1:10" ht="15.75" x14ac:dyDescent="0.25">
      <c r="A30" s="12" t="s">
        <v>36</v>
      </c>
      <c r="B30" s="20" t="s">
        <v>13</v>
      </c>
      <c r="C30" s="14">
        <v>9510</v>
      </c>
      <c r="D30" s="21">
        <v>344</v>
      </c>
      <c r="E30" s="15">
        <f t="shared" si="0"/>
        <v>3.6151428244144047E-4</v>
      </c>
      <c r="F30" s="16"/>
      <c r="G30" s="14">
        <v>9580</v>
      </c>
      <c r="H30" s="17">
        <f t="shared" si="1"/>
        <v>7.3606729758149319E-3</v>
      </c>
      <c r="I30" s="18">
        <f t="shared" si="2"/>
        <v>347</v>
      </c>
      <c r="J30" s="19">
        <f t="shared" si="3"/>
        <v>3.1371485399150169E-4</v>
      </c>
    </row>
    <row r="31" spans="1:10" ht="15.75" x14ac:dyDescent="0.25">
      <c r="A31" s="12" t="s">
        <v>37</v>
      </c>
      <c r="B31" s="20" t="s">
        <v>13</v>
      </c>
      <c r="C31" s="14">
        <v>12855</v>
      </c>
      <c r="D31" s="21">
        <v>342</v>
      </c>
      <c r="E31" s="15">
        <f t="shared" si="0"/>
        <v>3.5941245521794372E-4</v>
      </c>
      <c r="F31" s="16"/>
      <c r="G31" s="14">
        <v>13713</v>
      </c>
      <c r="H31" s="17">
        <f t="shared" si="1"/>
        <v>6.6744457409568261E-2</v>
      </c>
      <c r="I31" s="18">
        <f t="shared" si="2"/>
        <v>365</v>
      </c>
      <c r="J31" s="19">
        <f t="shared" si="3"/>
        <v>3.2998824699394269E-4</v>
      </c>
    </row>
    <row r="32" spans="1:10" ht="15.75" x14ac:dyDescent="0.25">
      <c r="A32" s="12" t="s">
        <v>38</v>
      </c>
      <c r="B32" s="20"/>
      <c r="C32" s="14">
        <v>402854</v>
      </c>
      <c r="D32" s="21">
        <v>11405</v>
      </c>
      <c r="E32" s="15">
        <f t="shared" si="0"/>
        <v>1.1985669741990199E-2</v>
      </c>
      <c r="F32" s="16"/>
      <c r="G32" s="14">
        <v>442365</v>
      </c>
      <c r="H32" s="17">
        <f t="shared" si="1"/>
        <v>9.8077715499908152E-2</v>
      </c>
      <c r="I32" s="18">
        <f t="shared" si="2"/>
        <v>12524</v>
      </c>
      <c r="J32" s="19">
        <f t="shared" si="3"/>
        <v>1.1322665220142844E-2</v>
      </c>
    </row>
    <row r="33" spans="1:10" ht="15.75" x14ac:dyDescent="0.25">
      <c r="A33" s="12" t="s">
        <v>39</v>
      </c>
      <c r="B33" s="20"/>
      <c r="C33" s="14">
        <v>124601</v>
      </c>
      <c r="D33" s="21">
        <v>2368</v>
      </c>
      <c r="E33" s="15">
        <f t="shared" si="0"/>
        <v>2.4885634326201485E-3</v>
      </c>
      <c r="F33" s="16"/>
      <c r="G33" s="14">
        <v>142408</v>
      </c>
      <c r="H33" s="17">
        <f t="shared" si="1"/>
        <v>0.14291217566472178</v>
      </c>
      <c r="I33" s="18">
        <f t="shared" si="2"/>
        <v>2706</v>
      </c>
      <c r="J33" s="19">
        <f t="shared" si="3"/>
        <v>2.4464334147002984E-3</v>
      </c>
    </row>
    <row r="34" spans="1:10" ht="15.75" x14ac:dyDescent="0.25">
      <c r="A34" s="12" t="s">
        <v>40</v>
      </c>
      <c r="B34" s="20" t="s">
        <v>13</v>
      </c>
      <c r="C34" s="14">
        <v>91872</v>
      </c>
      <c r="D34" s="21">
        <v>1908</v>
      </c>
      <c r="E34" s="15">
        <f t="shared" si="0"/>
        <v>2.0051431712158965E-3</v>
      </c>
      <c r="F34" s="16"/>
      <c r="G34" s="14">
        <v>98828</v>
      </c>
      <c r="H34" s="17">
        <f t="shared" si="1"/>
        <v>7.5714036920933467E-2</v>
      </c>
      <c r="I34" s="18">
        <f t="shared" si="2"/>
        <v>2052</v>
      </c>
      <c r="J34" s="19">
        <f t="shared" si="3"/>
        <v>1.855166802278275E-3</v>
      </c>
    </row>
    <row r="35" spans="1:10" ht="15.75" x14ac:dyDescent="0.25">
      <c r="A35" s="12" t="s">
        <v>41</v>
      </c>
      <c r="B35" s="20"/>
      <c r="C35" s="14">
        <v>2853893</v>
      </c>
      <c r="D35" s="21">
        <v>63978</v>
      </c>
      <c r="E35" s="15">
        <f t="shared" si="0"/>
        <v>6.7235351052437442E-2</v>
      </c>
      <c r="F35" s="16"/>
      <c r="G35" s="14">
        <v>3194024</v>
      </c>
      <c r="H35" s="17">
        <f t="shared" si="1"/>
        <v>0.11918141289810094</v>
      </c>
      <c r="I35" s="18">
        <f t="shared" si="2"/>
        <v>71603</v>
      </c>
      <c r="J35" s="19">
        <f t="shared" si="3"/>
        <v>6.4734653286321303E-2</v>
      </c>
    </row>
    <row r="36" spans="1:10" ht="15.75" x14ac:dyDescent="0.25">
      <c r="A36" s="12" t="s">
        <v>42</v>
      </c>
      <c r="B36" s="20"/>
      <c r="C36" s="14">
        <v>251731</v>
      </c>
      <c r="D36" s="21">
        <v>3536</v>
      </c>
      <c r="E36" s="15">
        <f t="shared" si="0"/>
        <v>3.7160305311422486E-3</v>
      </c>
      <c r="F36" s="16"/>
      <c r="G36" s="14">
        <v>382837</v>
      </c>
      <c r="H36" s="17">
        <f t="shared" si="1"/>
        <v>0.52081785715704465</v>
      </c>
      <c r="I36" s="18">
        <f t="shared" si="2"/>
        <v>5378</v>
      </c>
      <c r="J36" s="19">
        <f t="shared" si="3"/>
        <v>4.8621281981737633E-3</v>
      </c>
    </row>
    <row r="37" spans="1:10" ht="15.75" x14ac:dyDescent="0.25">
      <c r="A37" s="12" t="s">
        <v>43</v>
      </c>
      <c r="B37" s="20" t="s">
        <v>13</v>
      </c>
      <c r="C37" s="14">
        <v>20653</v>
      </c>
      <c r="D37" s="21">
        <v>519</v>
      </c>
      <c r="E37" s="15">
        <f t="shared" si="0"/>
        <v>5.454241644974058E-4</v>
      </c>
      <c r="F37" s="16"/>
      <c r="G37" s="14">
        <v>19819</v>
      </c>
      <c r="H37" s="17">
        <f t="shared" si="1"/>
        <v>-4.0381542633031522E-2</v>
      </c>
      <c r="I37" s="18">
        <f t="shared" si="2"/>
        <v>498</v>
      </c>
      <c r="J37" s="19">
        <f t="shared" si="3"/>
        <v>4.5023053973420127E-4</v>
      </c>
    </row>
    <row r="38" spans="1:10" ht="15.75" x14ac:dyDescent="0.25">
      <c r="A38" s="12" t="s">
        <v>44</v>
      </c>
      <c r="B38" s="20"/>
      <c r="C38" s="14">
        <v>1557271</v>
      </c>
      <c r="D38" s="21">
        <v>45587</v>
      </c>
      <c r="E38" s="15">
        <f t="shared" si="0"/>
        <v>4.7907998818773098E-2</v>
      </c>
      <c r="F38" s="16"/>
      <c r="G38" s="14">
        <v>2384783</v>
      </c>
      <c r="H38" s="17">
        <f t="shared" si="1"/>
        <v>0.53138599511581475</v>
      </c>
      <c r="I38" s="18">
        <f t="shared" si="2"/>
        <v>69811</v>
      </c>
      <c r="J38" s="19">
        <f t="shared" si="3"/>
        <v>6.3114546605189406E-2</v>
      </c>
    </row>
    <row r="39" spans="1:10" ht="15.75" x14ac:dyDescent="0.25">
      <c r="A39" s="12" t="s">
        <v>45</v>
      </c>
      <c r="B39" s="20"/>
      <c r="C39" s="14">
        <v>1230501</v>
      </c>
      <c r="D39" s="21">
        <v>35257</v>
      </c>
      <c r="E39" s="15">
        <f t="shared" si="0"/>
        <v>3.7052061209412401E-2</v>
      </c>
      <c r="F39" s="16"/>
      <c r="G39" s="14">
        <v>1514770</v>
      </c>
      <c r="H39" s="17">
        <f t="shared" si="1"/>
        <v>0.23101891018373816</v>
      </c>
      <c r="I39" s="18">
        <f t="shared" si="2"/>
        <v>43402</v>
      </c>
      <c r="J39" s="19">
        <f t="shared" si="3"/>
        <v>3.9238766838441373E-2</v>
      </c>
    </row>
    <row r="40" spans="1:10" ht="15.75" x14ac:dyDescent="0.25">
      <c r="A40" s="12" t="s">
        <v>46</v>
      </c>
      <c r="B40" s="20" t="s">
        <v>13</v>
      </c>
      <c r="C40" s="14">
        <v>53635</v>
      </c>
      <c r="D40" s="21">
        <v>1341</v>
      </c>
      <c r="E40" s="15">
        <f t="shared" si="0"/>
        <v>1.4092751533545688E-3</v>
      </c>
      <c r="F40" s="16"/>
      <c r="G40" s="14">
        <v>56854</v>
      </c>
      <c r="H40" s="17">
        <f t="shared" si="1"/>
        <v>6.0016780087629347E-2</v>
      </c>
      <c r="I40" s="18">
        <f t="shared" si="2"/>
        <v>1421</v>
      </c>
      <c r="J40" s="19">
        <f t="shared" si="3"/>
        <v>1.2846939698038151E-3</v>
      </c>
    </row>
    <row r="41" spans="1:10" ht="15.75" x14ac:dyDescent="0.25">
      <c r="A41" s="12" t="s">
        <v>47</v>
      </c>
      <c r="B41" s="20"/>
      <c r="C41" s="14">
        <v>1719190</v>
      </c>
      <c r="D41" s="21">
        <v>55013</v>
      </c>
      <c r="E41" s="15">
        <f t="shared" si="0"/>
        <v>5.7813910523113271E-2</v>
      </c>
      <c r="F41" s="16"/>
      <c r="G41" s="14">
        <v>2160256</v>
      </c>
      <c r="H41" s="17">
        <f t="shared" si="1"/>
        <v>0.25655454021952201</v>
      </c>
      <c r="I41" s="18">
        <f t="shared" si="2"/>
        <v>69127</v>
      </c>
      <c r="J41" s="19">
        <f t="shared" si="3"/>
        <v>6.2496157671096647E-2</v>
      </c>
    </row>
    <row r="42" spans="1:10" ht="15.75" x14ac:dyDescent="0.25">
      <c r="A42" s="12" t="s">
        <v>48</v>
      </c>
      <c r="B42" s="20"/>
      <c r="C42" s="14">
        <v>2828374</v>
      </c>
      <c r="D42" s="21">
        <v>72241</v>
      </c>
      <c r="E42" s="15">
        <f t="shared" si="0"/>
        <v>7.5919050226314247E-2</v>
      </c>
      <c r="F42" s="16"/>
      <c r="G42" s="14">
        <v>3316192</v>
      </c>
      <c r="H42" s="17">
        <f t="shared" si="1"/>
        <v>0.17247294735420421</v>
      </c>
      <c r="I42" s="18">
        <f t="shared" si="2"/>
        <v>84701</v>
      </c>
      <c r="J42" s="19">
        <f t="shared" si="3"/>
        <v>7.6576258927764221E-2</v>
      </c>
    </row>
    <row r="43" spans="1:10" ht="15.75" x14ac:dyDescent="0.25">
      <c r="A43" s="12" t="s">
        <v>49</v>
      </c>
      <c r="B43" s="20"/>
      <c r="C43" s="14">
        <v>778942</v>
      </c>
      <c r="D43" s="21">
        <v>15098</v>
      </c>
      <c r="E43" s="15">
        <f t="shared" si="0"/>
        <v>1.5866693710176943E-2</v>
      </c>
      <c r="F43" s="16"/>
      <c r="G43" s="14">
        <v>874228</v>
      </c>
      <c r="H43" s="17">
        <f t="shared" si="1"/>
        <v>0.12232746468928367</v>
      </c>
      <c r="I43" s="18">
        <f t="shared" si="2"/>
        <v>16945</v>
      </c>
      <c r="J43" s="19">
        <f t="shared" si="3"/>
        <v>1.531959135702016E-2</v>
      </c>
    </row>
    <row r="44" spans="1:10" ht="15.75" x14ac:dyDescent="0.25">
      <c r="A44" s="12" t="s">
        <v>50</v>
      </c>
      <c r="B44" s="20"/>
      <c r="C44" s="14">
        <v>567753</v>
      </c>
      <c r="D44" s="21">
        <v>18985</v>
      </c>
      <c r="E44" s="15">
        <f t="shared" si="0"/>
        <v>1.9951594919042869E-2</v>
      </c>
      <c r="F44" s="16"/>
      <c r="G44" s="14">
        <v>746868</v>
      </c>
      <c r="H44" s="17">
        <f t="shared" si="1"/>
        <v>0.31548049944253925</v>
      </c>
      <c r="I44" s="18">
        <f t="shared" si="2"/>
        <v>24974</v>
      </c>
      <c r="J44" s="19">
        <f t="shared" si="3"/>
        <v>2.2578428713497876E-2</v>
      </c>
    </row>
    <row r="45" spans="1:10" ht="15.75" x14ac:dyDescent="0.25">
      <c r="A45" s="12" t="s">
        <v>51</v>
      </c>
      <c r="B45" s="20"/>
      <c r="C45" s="14">
        <v>247724</v>
      </c>
      <c r="D45" s="21">
        <v>5992</v>
      </c>
      <c r="E45" s="15">
        <f t="shared" si="0"/>
        <v>6.2970743615962535E-3</v>
      </c>
      <c r="F45" s="16"/>
      <c r="G45" s="14">
        <v>280101</v>
      </c>
      <c r="H45" s="17">
        <f t="shared" si="1"/>
        <v>0.13069787343979591</v>
      </c>
      <c r="I45" s="18">
        <f t="shared" si="2"/>
        <v>6775</v>
      </c>
      <c r="J45" s="19">
        <f t="shared" si="3"/>
        <v>6.1251243106409912E-3</v>
      </c>
    </row>
    <row r="46" spans="1:10" ht="15.75" x14ac:dyDescent="0.25">
      <c r="A46" s="12" t="s">
        <v>52</v>
      </c>
      <c r="B46" s="20"/>
      <c r="C46" s="14">
        <v>708384</v>
      </c>
      <c r="D46" s="21">
        <v>9102</v>
      </c>
      <c r="E46" s="15">
        <f t="shared" si="0"/>
        <v>9.5654156941336957E-3</v>
      </c>
      <c r="F46" s="16"/>
      <c r="G46" s="14">
        <v>770203</v>
      </c>
      <c r="H46" s="17">
        <f t="shared" si="1"/>
        <v>8.7267640149975151E-2</v>
      </c>
      <c r="I46" s="18">
        <f t="shared" si="2"/>
        <v>9896</v>
      </c>
      <c r="J46" s="19">
        <f t="shared" si="3"/>
        <v>8.9467498417864569E-3</v>
      </c>
    </row>
    <row r="47" spans="1:10" ht="15.75" x14ac:dyDescent="0.25">
      <c r="A47" s="12" t="s">
        <v>53</v>
      </c>
      <c r="B47" s="20"/>
      <c r="C47" s="14">
        <v>399874</v>
      </c>
      <c r="D47" s="21">
        <v>11620</v>
      </c>
      <c r="E47" s="15">
        <f t="shared" si="0"/>
        <v>1.22116161685161E-2</v>
      </c>
      <c r="F47" s="16"/>
      <c r="G47" s="14">
        <v>450663</v>
      </c>
      <c r="H47" s="17">
        <f t="shared" si="1"/>
        <v>0.12701250894031621</v>
      </c>
      <c r="I47" s="18">
        <f t="shared" si="2"/>
        <v>13096</v>
      </c>
      <c r="J47" s="19">
        <f t="shared" si="3"/>
        <v>1.1839797486664859E-2</v>
      </c>
    </row>
    <row r="48" spans="1:10" ht="15.75" x14ac:dyDescent="0.25">
      <c r="A48" s="12" t="s">
        <v>54</v>
      </c>
      <c r="B48" s="20"/>
      <c r="C48" s="14">
        <v>1687415</v>
      </c>
      <c r="D48" s="21">
        <v>25888</v>
      </c>
      <c r="E48" s="15">
        <f t="shared" si="0"/>
        <v>2.720605158094189E-2</v>
      </c>
      <c r="F48" s="16"/>
      <c r="G48" s="14">
        <v>1938180</v>
      </c>
      <c r="H48" s="17">
        <f t="shared" si="1"/>
        <v>0.14860896697018813</v>
      </c>
      <c r="I48" s="18">
        <f t="shared" si="2"/>
        <v>29735</v>
      </c>
      <c r="J48" s="19">
        <f t="shared" si="3"/>
        <v>2.6882741162643522E-2</v>
      </c>
    </row>
    <row r="49" spans="1:10" ht="15.75" x14ac:dyDescent="0.25">
      <c r="A49" s="12" t="s">
        <v>55</v>
      </c>
      <c r="B49" s="20"/>
      <c r="C49" s="14">
        <v>255869</v>
      </c>
      <c r="D49" s="21">
        <v>6141</v>
      </c>
      <c r="E49" s="15">
        <f t="shared" si="0"/>
        <v>6.4536604897467613E-3</v>
      </c>
      <c r="F49" s="16"/>
      <c r="G49" s="14">
        <v>276603</v>
      </c>
      <c r="H49" s="17">
        <f t="shared" si="1"/>
        <v>8.103365394010216E-2</v>
      </c>
      <c r="I49" s="18">
        <f t="shared" si="2"/>
        <v>6639</v>
      </c>
      <c r="J49" s="19">
        <f t="shared" si="3"/>
        <v>6.0021697857336586E-3</v>
      </c>
    </row>
    <row r="50" spans="1:10" ht="15.75" x14ac:dyDescent="0.25">
      <c r="A50" s="12" t="s">
        <v>56</v>
      </c>
      <c r="B50" s="20"/>
      <c r="C50" s="14">
        <v>164150</v>
      </c>
      <c r="D50" s="21">
        <v>5546</v>
      </c>
      <c r="E50" s="15">
        <f t="shared" si="0"/>
        <v>5.8283668907564787E-3</v>
      </c>
      <c r="F50" s="16"/>
      <c r="G50" s="14">
        <v>178605</v>
      </c>
      <c r="H50" s="17">
        <f t="shared" si="1"/>
        <v>8.8059701492537307E-2</v>
      </c>
      <c r="I50" s="18">
        <f t="shared" si="2"/>
        <v>6034</v>
      </c>
      <c r="J50" s="19">
        <f t="shared" si="3"/>
        <v>5.4552029653738357E-3</v>
      </c>
    </row>
    <row r="51" spans="1:10" ht="15.75" x14ac:dyDescent="0.25">
      <c r="A51" s="12" t="s">
        <v>57</v>
      </c>
      <c r="B51" s="20" t="s">
        <v>13</v>
      </c>
      <c r="C51" s="14">
        <v>3618</v>
      </c>
      <c r="D51" s="21">
        <v>89</v>
      </c>
      <c r="E51" s="15">
        <f t="shared" si="0"/>
        <v>9.3531311445605236E-5</v>
      </c>
      <c r="F51" s="16"/>
      <c r="G51" s="14">
        <v>3207</v>
      </c>
      <c r="H51" s="17">
        <f t="shared" si="1"/>
        <v>-0.11359867330016583</v>
      </c>
      <c r="I51" s="18">
        <f t="shared" si="2"/>
        <v>79</v>
      </c>
      <c r="J51" s="19">
        <f t="shared" si="3"/>
        <v>7.142211373293554E-5</v>
      </c>
    </row>
    <row r="52" spans="1:10" ht="15.75" x14ac:dyDescent="0.25">
      <c r="A52" s="12" t="s">
        <v>58</v>
      </c>
      <c r="B52" s="20" t="s">
        <v>13</v>
      </c>
      <c r="C52" s="14">
        <v>44382</v>
      </c>
      <c r="D52" s="21">
        <v>1536</v>
      </c>
      <c r="E52" s="15">
        <f t="shared" si="0"/>
        <v>1.6142033076455016E-3</v>
      </c>
      <c r="F52" s="16"/>
      <c r="G52" s="14">
        <v>44688</v>
      </c>
      <c r="H52" s="17">
        <f t="shared" si="1"/>
        <v>6.8946870352845748E-3</v>
      </c>
      <c r="I52" s="18">
        <f t="shared" si="2"/>
        <v>1547</v>
      </c>
      <c r="J52" s="19">
        <f t="shared" si="3"/>
        <v>1.3986077208209022E-3</v>
      </c>
    </row>
    <row r="53" spans="1:10" ht="15.75" x14ac:dyDescent="0.25">
      <c r="A53" s="12" t="s">
        <v>59</v>
      </c>
      <c r="B53" s="20"/>
      <c r="C53" s="14">
        <v>395991</v>
      </c>
      <c r="D53" s="21">
        <v>7763</v>
      </c>
      <c r="E53" s="15">
        <f t="shared" si="0"/>
        <v>8.1582423680026227E-3</v>
      </c>
      <c r="F53" s="16"/>
      <c r="G53" s="14">
        <v>436023</v>
      </c>
      <c r="H53" s="17">
        <f t="shared" si="1"/>
        <v>0.10109320666378781</v>
      </c>
      <c r="I53" s="18">
        <f t="shared" si="2"/>
        <v>8548</v>
      </c>
      <c r="J53" s="19">
        <f t="shared" si="3"/>
        <v>7.7280535213814306E-3</v>
      </c>
    </row>
    <row r="54" spans="1:10" ht="15.75" x14ac:dyDescent="0.25">
      <c r="A54" s="12" t="s">
        <v>60</v>
      </c>
      <c r="B54" s="20"/>
      <c r="C54" s="14">
        <v>460477</v>
      </c>
      <c r="D54" s="21">
        <v>8253</v>
      </c>
      <c r="E54" s="15">
        <f t="shared" si="0"/>
        <v>8.6731900377593259E-3</v>
      </c>
      <c r="F54" s="16"/>
      <c r="G54" s="14">
        <v>505120</v>
      </c>
      <c r="H54" s="17">
        <f t="shared" si="1"/>
        <v>9.6949467617275131E-2</v>
      </c>
      <c r="I54" s="18">
        <f t="shared" si="2"/>
        <v>9053</v>
      </c>
      <c r="J54" s="19">
        <f t="shared" si="3"/>
        <v>8.1846126028388023E-3</v>
      </c>
    </row>
    <row r="55" spans="1:10" ht="15.75" x14ac:dyDescent="0.25">
      <c r="A55" s="12" t="s">
        <v>61</v>
      </c>
      <c r="B55" s="20"/>
      <c r="C55" s="14">
        <v>449767</v>
      </c>
      <c r="D55" s="21">
        <v>14716</v>
      </c>
      <c r="E55" s="15">
        <f t="shared" si="0"/>
        <v>1.5465244710489063E-2</v>
      </c>
      <c r="F55" s="16"/>
      <c r="G55" s="14">
        <v>548057</v>
      </c>
      <c r="H55" s="17">
        <f t="shared" si="1"/>
        <v>0.21853537498304679</v>
      </c>
      <c r="I55" s="18">
        <f t="shared" si="2"/>
        <v>17932</v>
      </c>
      <c r="J55" s="19">
        <f t="shared" si="3"/>
        <v>1.6211915739987343E-2</v>
      </c>
    </row>
    <row r="56" spans="1:10" ht="15.75" x14ac:dyDescent="0.25">
      <c r="A56" s="12" t="s">
        <v>62</v>
      </c>
      <c r="B56" s="20" t="s">
        <v>13</v>
      </c>
      <c r="C56" s="14">
        <f>79202+60334</f>
        <v>139536</v>
      </c>
      <c r="D56" s="21">
        <f>2553+2269</f>
        <v>4822</v>
      </c>
      <c r="E56" s="15">
        <f t="shared" si="0"/>
        <v>5.0675054358506567E-3</v>
      </c>
      <c r="F56" s="16"/>
      <c r="G56" s="14">
        <v>96956</v>
      </c>
      <c r="H56" s="17">
        <f t="shared" si="1"/>
        <v>-0.30515422543286319</v>
      </c>
      <c r="I56" s="18">
        <f t="shared" si="2"/>
        <v>3351</v>
      </c>
      <c r="J56" s="19">
        <f t="shared" si="3"/>
        <v>3.0295633306211011E-3</v>
      </c>
    </row>
    <row r="57" spans="1:10" ht="15.75" x14ac:dyDescent="0.25">
      <c r="A57" s="12" t="s">
        <v>63</v>
      </c>
      <c r="B57" s="20" t="s">
        <v>13</v>
      </c>
      <c r="C57" s="14">
        <v>55832</v>
      </c>
      <c r="D57" s="21">
        <v>2018</v>
      </c>
      <c r="E57" s="15">
        <f t="shared" si="0"/>
        <v>2.1207436685082176E-3</v>
      </c>
      <c r="F57" s="16"/>
      <c r="G57" s="14">
        <v>63995</v>
      </c>
      <c r="H57" s="17">
        <f t="shared" si="1"/>
        <v>0.14620647657257488</v>
      </c>
      <c r="I57" s="18">
        <f t="shared" si="2"/>
        <v>2313</v>
      </c>
      <c r="J57" s="19">
        <f t="shared" si="3"/>
        <v>2.0911310008136699E-3</v>
      </c>
    </row>
    <row r="58" spans="1:10" ht="15.75" x14ac:dyDescent="0.25">
      <c r="A58" s="12" t="s">
        <v>64</v>
      </c>
      <c r="B58" s="20" t="s">
        <v>13</v>
      </c>
      <c r="C58" s="14">
        <v>12958</v>
      </c>
      <c r="D58" s="21">
        <v>458</v>
      </c>
      <c r="E58" s="15">
        <f t="shared" si="0"/>
        <v>4.8131843418075504E-4</v>
      </c>
      <c r="F58" s="16"/>
      <c r="G58" s="14">
        <v>13628</v>
      </c>
      <c r="H58" s="17">
        <f t="shared" si="1"/>
        <v>5.170551010958481E-2</v>
      </c>
      <c r="I58" s="18">
        <f t="shared" si="2"/>
        <v>482</v>
      </c>
      <c r="J58" s="19">
        <f t="shared" si="3"/>
        <v>4.3576530150980927E-4</v>
      </c>
    </row>
    <row r="59" spans="1:10" ht="15.75" x14ac:dyDescent="0.25">
      <c r="A59" s="12" t="s">
        <v>65</v>
      </c>
      <c r="B59" s="20"/>
      <c r="C59" s="14">
        <v>368805</v>
      </c>
      <c r="D59" s="21">
        <v>16688</v>
      </c>
      <c r="E59" s="15">
        <f t="shared" si="0"/>
        <v>1.7537646352856855E-2</v>
      </c>
      <c r="F59" s="16"/>
      <c r="G59" s="14">
        <v>471842</v>
      </c>
      <c r="H59" s="17">
        <f t="shared" si="1"/>
        <v>0.27938070253928227</v>
      </c>
      <c r="I59" s="18">
        <f t="shared" si="2"/>
        <v>21350</v>
      </c>
      <c r="J59" s="19">
        <f t="shared" si="3"/>
        <v>1.9302052255673087E-2</v>
      </c>
    </row>
    <row r="60" spans="1:10" ht="15.75" x14ac:dyDescent="0.25">
      <c r="A60" s="12" t="s">
        <v>66</v>
      </c>
      <c r="B60" s="20" t="s">
        <v>13</v>
      </c>
      <c r="C60" s="14">
        <v>54587</v>
      </c>
      <c r="D60" s="21">
        <v>1365</v>
      </c>
      <c r="E60" s="15">
        <f t="shared" si="0"/>
        <v>1.4344970800365298E-3</v>
      </c>
      <c r="F60" s="16"/>
      <c r="G60" s="14">
        <v>54707</v>
      </c>
      <c r="H60" s="17">
        <f t="shared" si="1"/>
        <v>2.1983256086614031E-3</v>
      </c>
      <c r="I60" s="18">
        <f t="shared" si="2"/>
        <v>1368</v>
      </c>
      <c r="J60" s="19">
        <f t="shared" si="3"/>
        <v>1.2367778681855166E-3</v>
      </c>
    </row>
    <row r="61" spans="1:10" ht="15.75" x14ac:dyDescent="0.25">
      <c r="A61" s="12" t="s">
        <v>67</v>
      </c>
      <c r="B61" s="20"/>
      <c r="C61" s="14">
        <v>756902</v>
      </c>
      <c r="D61" s="21">
        <v>15588</v>
      </c>
      <c r="E61" s="15">
        <f t="shared" si="0"/>
        <v>1.6381641379933646E-2</v>
      </c>
      <c r="F61" s="16"/>
      <c r="G61" s="14">
        <v>857386</v>
      </c>
      <c r="H61" s="17">
        <f t="shared" si="1"/>
        <v>0.13275694871991353</v>
      </c>
      <c r="I61" s="18">
        <f t="shared" si="2"/>
        <v>17657</v>
      </c>
      <c r="J61" s="19">
        <f t="shared" si="3"/>
        <v>1.5963294458005605E-2</v>
      </c>
    </row>
    <row r="62" spans="1:10" ht="15.75" x14ac:dyDescent="0.25">
      <c r="A62" s="12" t="s">
        <v>68</v>
      </c>
      <c r="B62" s="20"/>
      <c r="C62" s="14">
        <v>169818</v>
      </c>
      <c r="D62" s="21">
        <v>5604</v>
      </c>
      <c r="E62" s="15">
        <f t="shared" si="0"/>
        <v>5.8893198802378848E-3</v>
      </c>
      <c r="F62" s="16"/>
      <c r="G62" s="14">
        <v>218896</v>
      </c>
      <c r="H62" s="17">
        <f t="shared" si="1"/>
        <v>0.28900352141704649</v>
      </c>
      <c r="I62" s="18">
        <f t="shared" si="2"/>
        <v>7224</v>
      </c>
      <c r="J62" s="19">
        <f t="shared" si="3"/>
        <v>6.5310550583129916E-3</v>
      </c>
    </row>
    <row r="63" spans="1:10" ht="15.75" x14ac:dyDescent="0.25">
      <c r="A63" s="22" t="s">
        <v>69</v>
      </c>
      <c r="B63" s="23"/>
      <c r="C63" s="24">
        <f>SUM(C6:C62)</f>
        <v>34000835</v>
      </c>
      <c r="D63" s="24">
        <f>SUM(D6:D62)</f>
        <v>951553</v>
      </c>
      <c r="E63" s="15">
        <f t="shared" si="0"/>
        <v>1</v>
      </c>
      <c r="F63" s="16"/>
      <c r="G63" s="14">
        <v>74577</v>
      </c>
      <c r="H63" s="17"/>
      <c r="I63" s="25">
        <f>SUM(I6:I62)</f>
        <v>1106100</v>
      </c>
      <c r="J63" s="15">
        <f>SUM(J6:J62)</f>
        <v>1</v>
      </c>
    </row>
    <row r="64" spans="1:10" ht="15.75" hidden="1" x14ac:dyDescent="0.25">
      <c r="A64" s="26"/>
      <c r="B64" s="27"/>
      <c r="C64" s="27"/>
      <c r="D64" s="28"/>
      <c r="E64" s="29"/>
      <c r="F64" s="26"/>
      <c r="G64" s="27"/>
      <c r="H64" s="26"/>
      <c r="I64" s="26"/>
      <c r="J64" s="26"/>
    </row>
    <row r="65" spans="1:10" ht="15.75" hidden="1" x14ac:dyDescent="0.25">
      <c r="A65" s="26"/>
      <c r="B65" s="27"/>
      <c r="C65" s="27"/>
      <c r="D65" s="28"/>
      <c r="E65" s="29"/>
      <c r="F65" s="26"/>
      <c r="G65" s="27"/>
      <c r="H65" s="26"/>
      <c r="I65" s="30"/>
      <c r="J65" s="30"/>
    </row>
    <row r="66" spans="1:10" ht="15.75" hidden="1" x14ac:dyDescent="0.25">
      <c r="A66" s="26"/>
      <c r="B66" s="27"/>
      <c r="C66" s="27"/>
      <c r="D66" s="28"/>
      <c r="E66" s="29"/>
      <c r="F66" s="26"/>
      <c r="G66" s="27"/>
      <c r="H66" s="26"/>
      <c r="I66" s="26"/>
      <c r="J66" s="26"/>
    </row>
    <row r="67" spans="1:10" ht="15.75" hidden="1" x14ac:dyDescent="0.25">
      <c r="A67" s="26"/>
      <c r="B67" s="27"/>
      <c r="C67" s="27"/>
      <c r="D67" s="28"/>
      <c r="E67" s="29"/>
      <c r="F67" s="26"/>
      <c r="G67" s="27"/>
      <c r="H67" s="26"/>
      <c r="I67" s="26"/>
      <c r="J67" s="26"/>
    </row>
  </sheetData>
  <sheetProtection sheet="1" objects="1" scenarios="1" selectLockedCells="1"/>
  <mergeCells count="3">
    <mergeCell ref="C2:E2"/>
    <mergeCell ref="G2:J2"/>
    <mergeCell ref="A1:J1"/>
  </mergeCells>
  <pageMargins left="0.7" right="0.7" top="0.75" bottom="0.75" header="0.3" footer="0.3"/>
  <pageSetup scale="79" fitToHeight="0" orientation="portrait" r:id="rId1"/>
  <headerFooter>
    <oddHeader>&amp;L&amp;"Arial,Regular"&amp;12Enclosure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4F2D174-45A9-487E-B363-EFEDD0099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08B647-0328-4A2B-BD75-F05B37DDD38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C86E19D3-7AD3-459C-BDA5-EA3D9A78BC0B}"/>
</file>

<file path=customXml/itemProps4.xml><?xml version="1.0" encoding="utf-8"?>
<ds:datastoreItem xmlns:ds="http://schemas.openxmlformats.org/officeDocument/2006/customXml" ds:itemID="{BB106B9A-ADEC-4E44-8541-AF5A45E247AF}">
  <ds:schemaRefs>
    <ds:schemaRef ds:uri="http://schemas.microsoft.com/sharepoint/v3/contenttype/forms"/>
  </ds:schemaRefs>
</ds:datastoreItem>
</file>

<file path=customXml/itemProps5.xml><?xml version="1.0" encoding="utf-8"?>
<ds:datastoreItem xmlns:ds="http://schemas.openxmlformats.org/officeDocument/2006/customXml" ds:itemID="{A8B4E156-0166-4452-A117-1ECDC3197D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Enclosure 3</vt:lpstr>
      <vt:lpstr>'Enclosure 3'!Print_Titles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Enc_3_Pop_most_likely_to_access_services</dc:title>
  <dc:creator>Christensen, Theresa (MHSD-FMOR)@DHCS</dc:creator>
  <cp:keywords>Enc_3_Pop_most_likely_to_access_services</cp:keywords>
  <cp:lastModifiedBy>westj</cp:lastModifiedBy>
  <cp:lastPrinted>2018-01-17T20:17:52Z</cp:lastPrinted>
  <dcterms:created xsi:type="dcterms:W3CDTF">2017-07-19T19:02:16Z</dcterms:created>
  <dcterms:modified xsi:type="dcterms:W3CDTF">2020-11-04T03:01:36Z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DHCSDOC-1363137784-1331</vt:lpwstr>
  </property>
  <property fmtid="{D5CDD505-2E9C-101B-9397-08002B2CF9AE}" pid="5" name="_dlc_DocIdItemGuid">
    <vt:lpwstr>8fdc5d50-6fd8-4f9d-8681-236e9e9e4e58</vt:lpwstr>
  </property>
  <property fmtid="{D5CDD505-2E9C-101B-9397-08002B2CF9AE}" pid="6" name="_dlc_DocIdUrl">
    <vt:lpwstr>http://dhcs2016prod:88/services/MH/_layouts/15/DocIdRedir.aspx?ID=DHCSDOC-1363137784-1331, DHCSDOC-1363137784-1331</vt:lpwstr>
  </property>
  <property fmtid="{D5CDD505-2E9C-101B-9397-08002B2CF9AE}" pid="7" name="ContentTypeId">
    <vt:lpwstr>0x0101000DD778A44A894D44A57135C48A267F0A</vt:lpwstr>
  </property>
</Properties>
</file>