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ustom.xml" ContentType="application/vnd.openxmlformats-officedocument.custom-properties+xml"/>
  <Override PartName="/docProps/core.xml" ContentType="application/vnd.openxmlformats-package.core-properties+xml"/>
  <Override PartName="/customXml/itemProps4.xml" ContentType="application/vnd.openxmlformats-officedocument.customXml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codeName="ThisWorkbook" defaultThemeVersion="124226"/>
  <mc:AlternateContent xmlns:mc="http://schemas.openxmlformats.org/markup-compatibility/2006">
    <mc:Choice Requires="x15">
      <x15ac:absPath xmlns:x15ac="http://schemas.microsoft.com/office/spreadsheetml/2010/11/ac" url="Q:\MCFB\B-AdminClSec\ACLSSB NEW\SBC Section\LEA Medi-Cal Billing Option Program\CRCS\CRCS 16-17\"/>
    </mc:Choice>
  </mc:AlternateContent>
  <bookViews>
    <workbookView xWindow="0" yWindow="0" windowWidth="23040" windowHeight="9192" tabRatio="823"/>
  </bookViews>
  <sheets>
    <sheet name="Certification" sheetId="1" r:id="rId1"/>
    <sheet name="WS A Summary" sheetId="2" r:id="rId2"/>
    <sheet name="Allocation Statistics" sheetId="10" r:id="rId3"/>
    <sheet name="WS B.1 Audited S&amp;B Data" sheetId="20" r:id="rId4"/>
    <sheet name="WS B.2 Adjusted S&amp;B Data" sheetId="16" r:id="rId5"/>
    <sheet name="WS B Funding" sheetId="19" r:id="rId6"/>
    <sheet name="WS C.1 Audited Other Costs" sheetId="21" r:id="rId7"/>
    <sheet name="WS C.2 Adjusted Other Costs" sheetId="4" r:id="rId8"/>
    <sheet name="C.3 Equip Depreciation" sheetId="15" r:id="rId9"/>
    <sheet name="WS D Adjusted Contractor Costs" sheetId="5" r:id="rId10"/>
    <sheet name="WS E Interim Reimb." sheetId="11" r:id="rId11"/>
  </sheets>
  <definedNames>
    <definedName name="_xlnm.Print_Area" localSheetId="2">'Allocation Statistics'!$A$1:$B$21</definedName>
    <definedName name="_xlnm.Print_Area" localSheetId="8">'C.3 Equip Depreciation'!$A$1:$L$41</definedName>
    <definedName name="_xlnm.Print_Area" localSheetId="0">Certification!$A$1:$G$77</definedName>
    <definedName name="_xlnm.Print_Area" localSheetId="5">'WS B Funding'!$A$1:$G$38</definedName>
    <definedName name="_xlnm.Print_Area" localSheetId="3">'WS B.1 Audited S&amp;B Data'!$A$1:$F$23</definedName>
    <definedName name="_xlnm.Print_Area" localSheetId="4">'WS B.2 Adjusted S&amp;B Data'!$A$1:$H$35</definedName>
    <definedName name="_xlnm.Print_Area" localSheetId="6">'WS C.1 Audited Other Costs'!$A$1:$J$25</definedName>
    <definedName name="_xlnm.Print_Area" localSheetId="7">'WS C.2 Adjusted Other Costs'!$A$1:$J$39</definedName>
    <definedName name="_xlnm.Print_Area" localSheetId="9">'WS D Adjusted Contractor Costs'!$A$1:$H$38</definedName>
    <definedName name="_xlnm.Print_Area" localSheetId="10">'WS E Interim Reimb.'!$A$1:$E$25</definedName>
    <definedName name="_xlnm.Print_Titles" localSheetId="0">Certification!$1:$5</definedName>
    <definedName name="_xlnm.Print_Titles" localSheetId="1">'WS A Summary'!$1:$4</definedName>
    <definedName name="_xlnm.Print_Titles" localSheetId="3">'WS B.1 Audited S&amp;B Data'!$1:$4</definedName>
    <definedName name="_xlnm.Print_Titles" localSheetId="4">'WS B.2 Adjusted S&amp;B Data'!$1:$4</definedName>
    <definedName name="_xlnm.Print_Titles" localSheetId="10">'WS E Interim Reimb.'!$1:$4</definedName>
    <definedName name="SFY_2016_17">'WS A Summary'!$C$56</definedName>
    <definedName name="TitleRegion1.a5.d13.10" comment="transp other costs">#REF!</definedName>
    <definedName name="TitleRegion1.a5.e58.3" comment="Worksheet A table">'WS A Summary'!$A$5</definedName>
    <definedName name="TitleRegion1.a5.f10.9" comment="Transp payroll">#REF!</definedName>
    <definedName name="TitleRegion1.a5.g30.5" comment="b.1 funding summary">'WS B Funding'!$A$5</definedName>
    <definedName name="TitleRegion1.a5.g7.12" comment="Transp summary">#REF!</definedName>
    <definedName name="TitleRegion1.a5.h29.8" comment="contractor costs">'WS D Adjusted Contractor Costs'!$A$6</definedName>
    <definedName name="TitleRegion1.a5.h30.4" comment="Q1 salaries" localSheetId="3">'WS B.1 Audited S&amp;B Data'!#REF!</definedName>
    <definedName name="TitleRegion1.a5.h30.4" comment="Q1 salaries">'WS B.2 Adjusted S&amp;B Data'!$H$32</definedName>
    <definedName name="TitleRegion1.a5.j29.6" comment="other costs" localSheetId="6">'WS C.1 Audited Other Costs'!$A$6</definedName>
    <definedName name="TitleRegion1.a5.j29.6" comment="other costs">'WS C.2 Adjusted Other Costs'!$A$6</definedName>
    <definedName name="TitleRegion1.a5.k30.11" comment="Transp Equip Dep">#REF!</definedName>
    <definedName name="TitleRegion1.a5.l37.7" comment="equipment depreciation">'C.3 Equip Depreciation'!$A$5</definedName>
    <definedName name="TitleRegion1.a6.a8.2" comment="General Provider Information">'Allocation Statistics'!#REF!</definedName>
    <definedName name="TitleRegion1.a7.e34.13" comment="Interim Reimb">'WS E Interim Reimb.'!$I$7</definedName>
    <definedName name="TitleRegion1.b56.e71.1" comment="Certification table">Certification!$B$58</definedName>
    <definedName name="TitleRegion2.a31.h56.4" comment="Q2 salaries" localSheetId="3">'WS B.1 Audited S&amp;B Data'!#REF!</definedName>
    <definedName name="TitleRegion2.a31.h56.4" comment="Q2 salaries">'WS B.2 Adjusted S&amp;B Data'!#REF!</definedName>
    <definedName name="TitleRegion2.a9.c15.2" comment="allocation stats table">'Allocation Statistics'!#REF!</definedName>
    <definedName name="TitleRegion3.A16.b18.2" comment="Mcal Eligibility Ratio">'Allocation Statistics'!#REF!</definedName>
    <definedName name="TitleRegion3.a37.h82.4" comment="Q3 salaries" localSheetId="3">'WS B.1 Audited S&amp;B Data'!#REF!</definedName>
    <definedName name="TitleRegion3.a37.h82.4" comment="Q3 salaries">'WS B.2 Adjusted S&amp;B Data'!#REF!</definedName>
    <definedName name="TitleRegion4.a22.b24.2" comment="Medi-Cal one way trip">'Allocation Statistics'!#REF!</definedName>
    <definedName name="TitleRegion4.a83.h108.4" comment="Q4 salaries" localSheetId="3">'WS B.1 Audited S&amp;B Data'!#REF!</definedName>
    <definedName name="TitleRegion4.a83.h108.4" comment="Q4 salaries">'WS B.2 Adjusted S&amp;B Data'!#REF!</definedName>
    <definedName name="TitleRegion5.a109.h134.4" comment="FY total salaries" localSheetId="3">'WS B.1 Audited S&amp;B Data'!#REF!</definedName>
    <definedName name="TitleRegion5.a109.h134.4" comment="FY total salaries">'WS B.2 Adjusted S&amp;B Data'!#REF!</definedName>
    <definedName name="Z_28D847F1_2D20_4AB9_A0E0_FA308B0BA2E9_.wvu.Cols" localSheetId="1" hidden="1">'WS A Summary'!$I:$I</definedName>
    <definedName name="Z_28D847F1_2D20_4AB9_A0E0_FA308B0BA2E9_.wvu.PrintArea" localSheetId="0" hidden="1">Certification!$A$1:$G$53</definedName>
    <definedName name="Z_28D847F1_2D20_4AB9_A0E0_FA308B0BA2E9_.wvu.PrintArea" localSheetId="1" hidden="1">'WS A Summary'!$A$1:$D$58</definedName>
    <definedName name="Z_28D847F1_2D20_4AB9_A0E0_FA308B0BA2E9_.wvu.PrintArea" localSheetId="10" hidden="1">'WS E Interim Reimb.'!$A$1:$E$29</definedName>
    <definedName name="Z_28D847F1_2D20_4AB9_A0E0_FA308B0BA2E9_.wvu.PrintTitles" localSheetId="10" hidden="1">'WS E Interim Reimb.'!$1:$4</definedName>
    <definedName name="Z_B5C9438F_069E_4498_AEA6_C01E918C6F69_.wvu.Cols" localSheetId="1" hidden="1">'WS A Summary'!$I:$I</definedName>
    <definedName name="Z_B5C9438F_069E_4498_AEA6_C01E918C6F69_.wvu.PrintArea" localSheetId="0" hidden="1">Certification!$A$1:$G$53</definedName>
    <definedName name="Z_B5C9438F_069E_4498_AEA6_C01E918C6F69_.wvu.PrintArea" localSheetId="1" hidden="1">'WS A Summary'!$A$1:$D$58</definedName>
    <definedName name="Z_B5C9438F_069E_4498_AEA6_C01E918C6F69_.wvu.PrintArea" localSheetId="10" hidden="1">'WS E Interim Reimb.'!$A$1:$E$29</definedName>
    <definedName name="Z_B5C9438F_069E_4498_AEA6_C01E918C6F69_.wvu.PrintTitles" localSheetId="10" hidden="1">'WS E Interim Reimb.'!$1:$4</definedName>
    <definedName name="Z_CF10811B_6A69_41CB_8E67_7565C095F74D_.wvu.Cols" localSheetId="1" hidden="1">'WS A Summary'!$I:$I</definedName>
    <definedName name="Z_CF10811B_6A69_41CB_8E67_7565C095F74D_.wvu.PrintArea" localSheetId="0" hidden="1">Certification!$A$1:$G$53</definedName>
    <definedName name="Z_CF10811B_6A69_41CB_8E67_7565C095F74D_.wvu.PrintArea" localSheetId="1" hidden="1">'WS A Summary'!$A$1:$D$58</definedName>
    <definedName name="Z_CF10811B_6A69_41CB_8E67_7565C095F74D_.wvu.PrintArea" localSheetId="10" hidden="1">'WS E Interim Reimb.'!$A$1:$E$29</definedName>
    <definedName name="Z_CF10811B_6A69_41CB_8E67_7565C095F74D_.wvu.PrintTitles" localSheetId="10" hidden="1">'WS E Interim Reimb.'!$1:$4</definedName>
  </definedNames>
  <calcPr calcId="191029"/>
  <customWorkbookViews>
    <customWorkbookView name="Gloria Eng - Personal View" guid="{CF10811B-6A69-41CB-8E67-7565C095F74D}" mergeInterval="0" personalView="1" maximized="1" xWindow="1" yWindow="1" windowWidth="1440" windowHeight="709" tabRatio="963" activeSheetId="2"/>
    <customWorkbookView name="A&amp;I - Personal View" guid="{28D847F1-2D20-4AB9-A0E0-FA308B0BA2E9}" mergeInterval="0" personalView="1" maximized="1" windowWidth="1020" windowHeight="527" tabRatio="963" activeSheetId="1"/>
    <customWorkbookView name="geng - Personal View" guid="{B5C9438F-069E-4498-AEA6-C01E918C6F69}" mergeInterval="0" personalView="1" maximized="1" xWindow="1" yWindow="1" windowWidth="1440" windowHeight="709" tabRatio="963"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6" i="2" l="1"/>
  <c r="C76" i="1"/>
  <c r="B16" i="10"/>
  <c r="C33" i="4"/>
  <c r="I33" i="4"/>
  <c r="D22" i="11"/>
  <c r="E22" i="11"/>
  <c r="C22" i="11"/>
  <c r="E33" i="5"/>
  <c r="D33" i="5"/>
  <c r="C33" i="5"/>
  <c r="E21" i="5"/>
  <c r="D21" i="5"/>
  <c r="C21" i="5"/>
  <c r="G33" i="4"/>
  <c r="F33" i="4"/>
  <c r="E33" i="4"/>
  <c r="D33" i="4"/>
  <c r="I21" i="4"/>
  <c r="G21" i="4"/>
  <c r="F21" i="4"/>
  <c r="E21" i="4"/>
  <c r="D21" i="4"/>
  <c r="C21" i="4"/>
  <c r="F31" i="16"/>
  <c r="E31" i="16"/>
  <c r="D31" i="16"/>
  <c r="F19" i="16"/>
  <c r="E19" i="16"/>
  <c r="D19" i="16"/>
  <c r="C34" i="5" l="1"/>
  <c r="C35" i="5" s="1"/>
  <c r="D34" i="4"/>
  <c r="F34" i="4"/>
  <c r="E34" i="5"/>
  <c r="D34" i="5"/>
  <c r="G34" i="4"/>
  <c r="I34" i="4"/>
  <c r="E34" i="4"/>
  <c r="C34" i="4"/>
  <c r="F32" i="16"/>
  <c r="E32" i="16"/>
  <c r="D32" i="16"/>
  <c r="F31" i="19"/>
  <c r="F30" i="19"/>
  <c r="F29" i="19"/>
  <c r="F28" i="19"/>
  <c r="F27" i="19"/>
  <c r="F26" i="19"/>
  <c r="F25" i="19"/>
  <c r="F24" i="19"/>
  <c r="F23" i="19"/>
  <c r="F22" i="19"/>
  <c r="F19" i="19"/>
  <c r="F18" i="19"/>
  <c r="F17" i="19"/>
  <c r="F16" i="19"/>
  <c r="F15" i="19"/>
  <c r="F14" i="19"/>
  <c r="F13" i="19"/>
  <c r="F12" i="19"/>
  <c r="F11" i="19"/>
  <c r="F10" i="19"/>
  <c r="F9" i="19"/>
  <c r="F8" i="19"/>
  <c r="F7" i="19"/>
  <c r="F20" i="19" l="1"/>
  <c r="F32" i="19"/>
  <c r="D31" i="19"/>
  <c r="C31" i="19"/>
  <c r="D30" i="19"/>
  <c r="C30" i="19"/>
  <c r="D29" i="19"/>
  <c r="C29" i="19"/>
  <c r="D28" i="19"/>
  <c r="C28" i="19"/>
  <c r="D27" i="19"/>
  <c r="C27" i="19"/>
  <c r="D26" i="19"/>
  <c r="C26" i="19"/>
  <c r="D25" i="19"/>
  <c r="C25" i="19"/>
  <c r="D24" i="19"/>
  <c r="C24" i="19"/>
  <c r="D23" i="19"/>
  <c r="C23" i="19"/>
  <c r="D22" i="19"/>
  <c r="C22" i="19"/>
  <c r="F32" i="5"/>
  <c r="F31" i="5"/>
  <c r="F30" i="5"/>
  <c r="F29" i="5"/>
  <c r="F28" i="5"/>
  <c r="F27" i="5"/>
  <c r="F26" i="5"/>
  <c r="F25" i="5"/>
  <c r="F24" i="5"/>
  <c r="F23" i="5"/>
  <c r="F20" i="5"/>
  <c r="F19" i="5"/>
  <c r="F18" i="5"/>
  <c r="F17" i="5"/>
  <c r="F16" i="5"/>
  <c r="F15" i="5"/>
  <c r="F14" i="5"/>
  <c r="F13" i="5"/>
  <c r="F12" i="5"/>
  <c r="F11" i="5"/>
  <c r="F10" i="5"/>
  <c r="F9" i="5"/>
  <c r="F8" i="5"/>
  <c r="H21" i="21"/>
  <c r="J22" i="21" s="1"/>
  <c r="G21" i="21"/>
  <c r="J20" i="21"/>
  <c r="J19" i="21"/>
  <c r="J18" i="21"/>
  <c r="J17" i="21"/>
  <c r="J16" i="21"/>
  <c r="J15" i="21"/>
  <c r="J14" i="21"/>
  <c r="J13" i="21"/>
  <c r="J12" i="21"/>
  <c r="J11" i="21"/>
  <c r="J10" i="21"/>
  <c r="J9" i="21"/>
  <c r="J8" i="21"/>
  <c r="F33" i="5" l="1"/>
  <c r="D32" i="19"/>
  <c r="F33" i="19"/>
  <c r="C32" i="19"/>
  <c r="F21" i="5"/>
  <c r="H32" i="4"/>
  <c r="E31" i="19" s="1"/>
  <c r="H31" i="4"/>
  <c r="E30" i="19" s="1"/>
  <c r="H30" i="4"/>
  <c r="E29" i="19" s="1"/>
  <c r="H29" i="4"/>
  <c r="E28" i="19" s="1"/>
  <c r="H28" i="4"/>
  <c r="E27" i="19" s="1"/>
  <c r="H27" i="4"/>
  <c r="H26" i="4"/>
  <c r="E25" i="19" s="1"/>
  <c r="H25" i="4"/>
  <c r="E24" i="19" s="1"/>
  <c r="H24" i="4"/>
  <c r="E23" i="19" s="1"/>
  <c r="H23" i="4"/>
  <c r="E22" i="19" s="1"/>
  <c r="H20" i="4"/>
  <c r="E19" i="19" s="1"/>
  <c r="H19" i="4"/>
  <c r="E18" i="19" s="1"/>
  <c r="H18" i="4"/>
  <c r="E17" i="19" s="1"/>
  <c r="H17" i="4"/>
  <c r="E16" i="19" s="1"/>
  <c r="H16" i="4"/>
  <c r="E15" i="19" s="1"/>
  <c r="H15" i="4"/>
  <c r="E14" i="19" s="1"/>
  <c r="H14" i="4"/>
  <c r="E13" i="19" s="1"/>
  <c r="H13" i="4"/>
  <c r="E12" i="19" s="1"/>
  <c r="H12" i="4"/>
  <c r="E11" i="19" s="1"/>
  <c r="H11" i="4"/>
  <c r="E10" i="19" s="1"/>
  <c r="H10" i="4"/>
  <c r="E9" i="19" s="1"/>
  <c r="H9" i="4"/>
  <c r="E8" i="19" s="1"/>
  <c r="H8" i="4"/>
  <c r="D25" i="21"/>
  <c r="D24" i="21"/>
  <c r="D23" i="21"/>
  <c r="I21" i="21"/>
  <c r="F21" i="21"/>
  <c r="E21" i="21"/>
  <c r="D21" i="21"/>
  <c r="C21" i="21"/>
  <c r="D19" i="19"/>
  <c r="D18" i="19"/>
  <c r="D17" i="19"/>
  <c r="D16" i="19"/>
  <c r="D15" i="19"/>
  <c r="D14" i="19"/>
  <c r="D13" i="19"/>
  <c r="D12" i="19"/>
  <c r="D11" i="19"/>
  <c r="D10" i="19"/>
  <c r="D9" i="19"/>
  <c r="D8" i="19"/>
  <c r="D7" i="19"/>
  <c r="C19" i="19"/>
  <c r="C18" i="19"/>
  <c r="C17" i="19"/>
  <c r="C16" i="19"/>
  <c r="C15" i="19"/>
  <c r="C14" i="19"/>
  <c r="C13" i="19"/>
  <c r="C12" i="19"/>
  <c r="C11" i="19"/>
  <c r="C10" i="19"/>
  <c r="C9" i="19"/>
  <c r="C8" i="19"/>
  <c r="C7" i="19"/>
  <c r="B23" i="20"/>
  <c r="B22" i="20"/>
  <c r="B21" i="20"/>
  <c r="E20" i="20"/>
  <c r="D20" i="20"/>
  <c r="C20" i="20"/>
  <c r="F19" i="20"/>
  <c r="C18" i="16" s="1"/>
  <c r="F18" i="20"/>
  <c r="C17" i="16" s="1"/>
  <c r="F17" i="20"/>
  <c r="C16" i="16" s="1"/>
  <c r="F16" i="20"/>
  <c r="C15" i="16" s="1"/>
  <c r="F15" i="20"/>
  <c r="C14" i="16" s="1"/>
  <c r="F14" i="20"/>
  <c r="C13" i="16" s="1"/>
  <c r="F13" i="20"/>
  <c r="C12" i="16" s="1"/>
  <c r="F12" i="20"/>
  <c r="C11" i="16" s="1"/>
  <c r="F11" i="20"/>
  <c r="C10" i="16" s="1"/>
  <c r="F10" i="20"/>
  <c r="C9" i="16" s="1"/>
  <c r="F9" i="20"/>
  <c r="C8" i="16" s="1"/>
  <c r="F8" i="20"/>
  <c r="C7" i="16" s="1"/>
  <c r="F7" i="20"/>
  <c r="C6" i="16" s="1"/>
  <c r="H6" i="16" s="1"/>
  <c r="F34" i="5" l="1"/>
  <c r="E7" i="19"/>
  <c r="E20" i="19" s="1"/>
  <c r="H21" i="4"/>
  <c r="C19" i="16"/>
  <c r="C32" i="16" s="1"/>
  <c r="E26" i="19"/>
  <c r="E32" i="19" s="1"/>
  <c r="H33" i="4"/>
  <c r="D20" i="19"/>
  <c r="D33" i="19" s="1"/>
  <c r="C20" i="19"/>
  <c r="C33" i="19" s="1"/>
  <c r="J21" i="21"/>
  <c r="F20" i="20"/>
  <c r="H34" i="4" l="1"/>
  <c r="E33" i="19"/>
  <c r="H30" i="16"/>
  <c r="H25" i="16"/>
  <c r="H22" i="16"/>
  <c r="H15" i="16"/>
  <c r="H14" i="16"/>
  <c r="H12" i="16"/>
  <c r="H11" i="16"/>
  <c r="H9" i="16"/>
  <c r="H8" i="16"/>
  <c r="H7" i="16"/>
  <c r="H10" i="16"/>
  <c r="H13" i="16"/>
  <c r="H16" i="16"/>
  <c r="H17" i="16"/>
  <c r="H18" i="16"/>
  <c r="H21" i="16"/>
  <c r="H23" i="16"/>
  <c r="H24" i="16"/>
  <c r="H26" i="16"/>
  <c r="H27" i="16"/>
  <c r="H28" i="16"/>
  <c r="H29" i="16"/>
  <c r="G8" i="19"/>
  <c r="G9" i="19"/>
  <c r="G10" i="19"/>
  <c r="G11" i="19"/>
  <c r="G12" i="19"/>
  <c r="G13" i="19"/>
  <c r="G14" i="19"/>
  <c r="G15" i="19"/>
  <c r="G16" i="19"/>
  <c r="G17" i="19"/>
  <c r="G18" i="19"/>
  <c r="G19" i="19"/>
  <c r="G22" i="19"/>
  <c r="G23" i="19"/>
  <c r="G24" i="19"/>
  <c r="G25" i="19"/>
  <c r="G26" i="19"/>
  <c r="G27" i="19"/>
  <c r="G28" i="19"/>
  <c r="G29" i="19"/>
  <c r="G30" i="19"/>
  <c r="G31" i="19"/>
  <c r="H19" i="16" l="1"/>
  <c r="H31" i="16"/>
  <c r="G32" i="19"/>
  <c r="G7" i="19"/>
  <c r="G20" i="19" s="1"/>
  <c r="H32" i="16" l="1"/>
  <c r="G33" i="19"/>
  <c r="C41" i="15"/>
  <c r="C40" i="15"/>
  <c r="C39" i="15"/>
  <c r="C25" i="11" l="1"/>
  <c r="C38" i="5"/>
  <c r="D39" i="4"/>
  <c r="D37" i="4"/>
  <c r="C38" i="19"/>
  <c r="B35" i="16"/>
  <c r="B21" i="10"/>
  <c r="C24" i="11" l="1"/>
  <c r="C23" i="11"/>
  <c r="C55" i="2"/>
  <c r="C54" i="2"/>
  <c r="C37" i="19"/>
  <c r="C36" i="19"/>
  <c r="D38" i="4"/>
  <c r="C37" i="5"/>
  <c r="C36" i="5"/>
  <c r="C75" i="1" l="1"/>
  <c r="C74" i="1"/>
  <c r="B34" i="16"/>
  <c r="B33" i="16"/>
  <c r="C9" i="2" l="1"/>
  <c r="C11" i="2"/>
  <c r="B18" i="10" l="1"/>
  <c r="C44" i="2" s="1"/>
  <c r="H7" i="15" l="1"/>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L38" i="15" l="1"/>
  <c r="H35" i="4" s="1"/>
  <c r="C36" i="2" l="1"/>
  <c r="H36" i="4" l="1"/>
  <c r="C10" i="2" l="1"/>
  <c r="C7" i="2"/>
  <c r="C15" i="2"/>
  <c r="C21" i="2"/>
  <c r="C19" i="2"/>
  <c r="C16" i="2"/>
  <c r="C17" i="2"/>
  <c r="C12" i="2"/>
  <c r="C22" i="2"/>
  <c r="C20" i="2"/>
  <c r="C14" i="2"/>
  <c r="C23" i="2"/>
  <c r="C25" i="2"/>
  <c r="C18" i="2"/>
  <c r="C28" i="2"/>
  <c r="C29" i="2"/>
  <c r="C8" i="2"/>
  <c r="C24" i="2"/>
  <c r="C26" i="2"/>
  <c r="C27" i="2"/>
  <c r="C13" i="2" l="1"/>
  <c r="C30" i="2" s="1"/>
  <c r="C32" i="2" l="1"/>
  <c r="C48" i="2"/>
  <c r="B20" i="10"/>
  <c r="B19" i="10"/>
  <c r="C40" i="2" l="1"/>
  <c r="C41" i="2" l="1"/>
  <c r="C38" i="2"/>
  <c r="C33" i="2"/>
  <c r="C46" i="2"/>
  <c r="C51" i="2" l="1"/>
  <c r="C52" i="2" s="1"/>
  <c r="C42" i="2"/>
  <c r="C34" i="2"/>
  <c r="C35" i="2" s="1"/>
  <c r="C37" i="2" s="1"/>
  <c r="C39" i="2" s="1"/>
  <c r="A8" i="10"/>
  <c r="A7" i="10"/>
  <c r="C43" i="2" l="1"/>
  <c r="C45" i="2" s="1"/>
  <c r="C47" i="2" s="1"/>
  <c r="C53" i="2" s="1"/>
  <c r="G46" i="1" s="1"/>
  <c r="G48" i="1" s="1"/>
</calcChain>
</file>

<file path=xl/sharedStrings.xml><?xml version="1.0" encoding="utf-8"?>
<sst xmlns="http://schemas.openxmlformats.org/spreadsheetml/2006/main" count="632" uniqueCount="300">
  <si>
    <t>Fiscal Year</t>
  </si>
  <si>
    <t>Practitioner Type</t>
  </si>
  <si>
    <t>A</t>
  </si>
  <si>
    <t>B</t>
  </si>
  <si>
    <t>C</t>
  </si>
  <si>
    <t>E</t>
  </si>
  <si>
    <t>1.</t>
  </si>
  <si>
    <t>Psychologists</t>
  </si>
  <si>
    <t>2.</t>
  </si>
  <si>
    <t>Social Workers</t>
  </si>
  <si>
    <t>3.</t>
  </si>
  <si>
    <t>4.</t>
  </si>
  <si>
    <t>5.</t>
  </si>
  <si>
    <t>Licensed Vocational Nurses</t>
  </si>
  <si>
    <t>6.</t>
  </si>
  <si>
    <t>Trained Health Care Aides</t>
  </si>
  <si>
    <t>7.</t>
  </si>
  <si>
    <t>Speech-Language Pathologists</t>
  </si>
  <si>
    <t>8.</t>
  </si>
  <si>
    <t>Audiologists</t>
  </si>
  <si>
    <t>9.</t>
  </si>
  <si>
    <t>Physical Therapists</t>
  </si>
  <si>
    <t>10.</t>
  </si>
  <si>
    <t>Occupational Therapists</t>
  </si>
  <si>
    <t>11.</t>
  </si>
  <si>
    <t>a.</t>
  </si>
  <si>
    <t>b.</t>
  </si>
  <si>
    <t>c.</t>
  </si>
  <si>
    <t>d.</t>
  </si>
  <si>
    <t>e.</t>
  </si>
  <si>
    <t>f.</t>
  </si>
  <si>
    <t>g.</t>
  </si>
  <si>
    <t>h.</t>
  </si>
  <si>
    <t>(Object Code)</t>
  </si>
  <si>
    <t>LEA Medi-Cal Billing Option Program</t>
  </si>
  <si>
    <t>LEA Identification:</t>
  </si>
  <si>
    <t>Contact:  Name</t>
  </si>
  <si>
    <t>Name</t>
  </si>
  <si>
    <t>Title</t>
  </si>
  <si>
    <t>Signature</t>
  </si>
  <si>
    <t>Date</t>
  </si>
  <si>
    <t>12.</t>
  </si>
  <si>
    <t>Optometrists</t>
  </si>
  <si>
    <t>13.</t>
  </si>
  <si>
    <t>Audiometrists</t>
  </si>
  <si>
    <t>D</t>
  </si>
  <si>
    <t>F</t>
  </si>
  <si>
    <t>Average Contract Rate Per Hour</t>
  </si>
  <si>
    <t>Total Hours Paid</t>
  </si>
  <si>
    <t>E-mail Address</t>
  </si>
  <si>
    <t>LEA Provider Name</t>
  </si>
  <si>
    <t>California Department of Health Care Services</t>
  </si>
  <si>
    <t xml:space="preserve">               Phone</t>
  </si>
  <si>
    <t>National Provider Identifier</t>
  </si>
  <si>
    <t>State of California — Health and Human Services Agency</t>
  </si>
  <si>
    <t>Row</t>
  </si>
  <si>
    <t>Summary of Overpayments/(Underpayments):</t>
  </si>
  <si>
    <t>i.</t>
  </si>
  <si>
    <t>Yes</t>
  </si>
  <si>
    <t>No</t>
  </si>
  <si>
    <t xml:space="preserve">           Address 1</t>
  </si>
  <si>
    <t xml:space="preserve">           Address 2</t>
  </si>
  <si>
    <t>City</t>
  </si>
  <si>
    <t>State</t>
  </si>
  <si>
    <t>Zip</t>
  </si>
  <si>
    <t xml:space="preserve">               Fax</t>
  </si>
  <si>
    <t>j.</t>
  </si>
  <si>
    <t>Is your LEA part of a billing consortium? (Yes or No)</t>
  </si>
  <si>
    <t>LEA Name</t>
  </si>
  <si>
    <t>CDS Code</t>
  </si>
  <si>
    <t>LEA #1</t>
  </si>
  <si>
    <t>LEA #2</t>
  </si>
  <si>
    <t>LEA #3</t>
  </si>
  <si>
    <t>LEA #4</t>
  </si>
  <si>
    <t>LEA #5</t>
  </si>
  <si>
    <t>LEA #6</t>
  </si>
  <si>
    <t>LEA #7</t>
  </si>
  <si>
    <t>LEA #8</t>
  </si>
  <si>
    <t>LEA #9</t>
  </si>
  <si>
    <t>LEA #10</t>
  </si>
  <si>
    <t>LEA #11</t>
  </si>
  <si>
    <t>LEA #12</t>
  </si>
  <si>
    <t>LEA #13</t>
  </si>
  <si>
    <t>LEA #14</t>
  </si>
  <si>
    <t>LEA #15</t>
  </si>
  <si>
    <t xml:space="preserve">   Totals</t>
  </si>
  <si>
    <t>I, the undersigned, under penalty of perjury state the following:</t>
  </si>
  <si>
    <t>A.</t>
  </si>
  <si>
    <t xml:space="preserve">LEA warrants and represents that the information on the accompanying claim form is true and correct. </t>
  </si>
  <si>
    <t>B.</t>
  </si>
  <si>
    <t>C.</t>
  </si>
  <si>
    <t>D.</t>
  </si>
  <si>
    <t>E.</t>
  </si>
  <si>
    <t>F.</t>
  </si>
  <si>
    <t>G.</t>
  </si>
  <si>
    <t>H.</t>
  </si>
  <si>
    <t>Provider No. / CDS Code</t>
  </si>
  <si>
    <t>14.</t>
  </si>
  <si>
    <t>Registered Dieticians</t>
  </si>
  <si>
    <t>15.</t>
  </si>
  <si>
    <t>Physical Therapy Assistants</t>
  </si>
  <si>
    <t>Physician Assistants</t>
  </si>
  <si>
    <t>Respiratory Therapists</t>
  </si>
  <si>
    <t>Orientation and Mobility Specialists</t>
  </si>
  <si>
    <t>16.</t>
  </si>
  <si>
    <t>17.</t>
  </si>
  <si>
    <t>18.</t>
  </si>
  <si>
    <t>20.</t>
  </si>
  <si>
    <t>21.</t>
  </si>
  <si>
    <t>22.</t>
  </si>
  <si>
    <t>23.</t>
  </si>
  <si>
    <t>19.</t>
  </si>
  <si>
    <t>Total Units of Service</t>
  </si>
  <si>
    <t>Total Claims</t>
  </si>
  <si>
    <t xml:space="preserve">Interim Medi-Cal Reimbursement </t>
  </si>
  <si>
    <t xml:space="preserve">C </t>
  </si>
  <si>
    <t>k.</t>
  </si>
  <si>
    <t>m.</t>
  </si>
  <si>
    <t>n.</t>
  </si>
  <si>
    <t>Indirect Costs (a * b)</t>
  </si>
  <si>
    <t>Net Direct and Indirect Costs (a + c)</t>
  </si>
  <si>
    <t>Program Specialists</t>
  </si>
  <si>
    <t>Asset ID (If Applicable)</t>
  </si>
  <si>
    <t>Asset Type</t>
  </si>
  <si>
    <t>Years of Useful Life</t>
  </si>
  <si>
    <t>Prior Period Accumulated Depreciation</t>
  </si>
  <si>
    <t>Depreciation for Reporting Period</t>
  </si>
  <si>
    <t xml:space="preserve">l. </t>
  </si>
  <si>
    <t>o.</t>
  </si>
  <si>
    <t>General and Statistical Information</t>
  </si>
  <si>
    <t>Worksheet A: Summary Costs of Providing LEA Services</t>
  </si>
  <si>
    <t>Nurses</t>
  </si>
  <si>
    <t>q.</t>
  </si>
  <si>
    <t>Other Health Coverage</t>
  </si>
  <si>
    <t>Allocation Statistics</t>
  </si>
  <si>
    <t xml:space="preserve">Was the asset retired during the cost report period?  </t>
  </si>
  <si>
    <t>Annual Straight-Line Depreciation</t>
  </si>
  <si>
    <t>Total "Other Costs"</t>
  </si>
  <si>
    <t>Total Equipment Depreciation for the Reporting Period</t>
  </si>
  <si>
    <t>Total Costs, Including Equipment Depreciation (d + e)</t>
  </si>
  <si>
    <t>Direct Medical Equipment Depreciation (from Worksheet C.1)</t>
  </si>
  <si>
    <t>Resource Code Account Number(s)</t>
  </si>
  <si>
    <t>Resource Code Account Numbers</t>
  </si>
  <si>
    <t>RMTS Direct Medical Service Percentage (from Allocation Statistics)</t>
  </si>
  <si>
    <t>G</t>
  </si>
  <si>
    <t>Total Other Costs (Gross)</t>
  </si>
  <si>
    <t>H</t>
  </si>
  <si>
    <t>Depreciable Cost</t>
  </si>
  <si>
    <t>r.</t>
  </si>
  <si>
    <t>s.</t>
  </si>
  <si>
    <t>Month/
Year Placed in Service</t>
  </si>
  <si>
    <t>Month/
Year Placed Out of Service</t>
  </si>
  <si>
    <t>Equipment Depreciation Costs</t>
  </si>
  <si>
    <t>Cost and Reimbursement Comparison Schedule (CRCS)</t>
  </si>
  <si>
    <t>Occupational Therapist Assistants</t>
  </si>
  <si>
    <t>Federal Resources or Grants</t>
  </si>
  <si>
    <t>t.</t>
  </si>
  <si>
    <t>p.</t>
  </si>
  <si>
    <t>Medi-Cal Eligibility Ratio (as adjusted, from Allocation Statistics)</t>
  </si>
  <si>
    <t xml:space="preserve">   Number of Medicaid Enrolled Students in the LEA </t>
  </si>
  <si>
    <t xml:space="preserve">   Total Number of Students Enrolled in the LEA</t>
  </si>
  <si>
    <t xml:space="preserve">   Calculated Medi-Cal Eligibility Ratio</t>
  </si>
  <si>
    <t xml:space="preserve">   Adjusted Medi-Cal Eligibility Ratio</t>
  </si>
  <si>
    <t>1. General Provider Information</t>
  </si>
  <si>
    <t xml:space="preserve">3. Medi-Cal Eligibility Ratio: </t>
  </si>
  <si>
    <t>(Yes or No)</t>
  </si>
  <si>
    <t>New Practitioner Costs</t>
  </si>
  <si>
    <t>CA</t>
  </si>
  <si>
    <t>Associate MFTs</t>
  </si>
  <si>
    <t xml:space="preserve">Please indicate the LEAs that are part of the billing consortium below.  Include the LEA name and corresponding </t>
  </si>
  <si>
    <t>County/District/School Code (CDS Code).</t>
  </si>
  <si>
    <t xml:space="preserve">LEA acknowledges that all records of funds expended are subject to review and audit by DHCS and the Federal </t>
  </si>
  <si>
    <t>Centers for Medicare and Medicaid Services.</t>
  </si>
  <si>
    <r>
      <t xml:space="preserve">Materials, Supplies and Reference Materials Expenditures                    </t>
    </r>
    <r>
      <rPr>
        <i/>
        <sz val="12"/>
        <rFont val="Arial"/>
        <family val="2"/>
      </rPr>
      <t>(4200-4300)</t>
    </r>
    <r>
      <rPr>
        <sz val="12"/>
        <rFont val="Arial"/>
        <family val="2"/>
      </rPr>
      <t xml:space="preserve"> </t>
    </r>
  </si>
  <si>
    <r>
      <t xml:space="preserve">Non-capitalized Equipment Expenditures    </t>
    </r>
    <r>
      <rPr>
        <i/>
        <sz val="12"/>
        <rFont val="Arial"/>
        <family val="2"/>
      </rPr>
      <t>(4400)</t>
    </r>
  </si>
  <si>
    <r>
      <t xml:space="preserve">Travel and Conference Expenditures    </t>
    </r>
    <r>
      <rPr>
        <i/>
        <sz val="12"/>
        <rFont val="Arial"/>
        <family val="2"/>
      </rPr>
      <t>(5200)</t>
    </r>
  </si>
  <si>
    <r>
      <t xml:space="preserve">Dues and Membership Expenditures    </t>
    </r>
    <r>
      <rPr>
        <i/>
        <sz val="12"/>
        <rFont val="Arial"/>
        <family val="2"/>
      </rPr>
      <t>(5300)</t>
    </r>
  </si>
  <si>
    <r>
      <t xml:space="preserve">Communications Expenditures   </t>
    </r>
    <r>
      <rPr>
        <i/>
        <sz val="12"/>
        <rFont val="Arial"/>
        <family val="2"/>
      </rPr>
      <t>(5900)</t>
    </r>
  </si>
  <si>
    <r>
      <t>Contractor Costs 
(</t>
    </r>
    <r>
      <rPr>
        <i/>
        <sz val="12"/>
        <rFont val="Arial"/>
        <family val="2"/>
      </rPr>
      <t>5800</t>
    </r>
    <r>
      <rPr>
        <sz val="12"/>
        <rFont val="Arial"/>
        <family val="2"/>
      </rPr>
      <t>)</t>
    </r>
  </si>
  <si>
    <r>
      <t>Contractor Costs 
(</t>
    </r>
    <r>
      <rPr>
        <i/>
        <sz val="12"/>
        <rFont val="Arial"/>
        <family val="2"/>
      </rPr>
      <t>5100</t>
    </r>
    <r>
      <rPr>
        <sz val="12"/>
        <rFont val="Arial"/>
        <family val="2"/>
      </rPr>
      <t>)</t>
    </r>
  </si>
  <si>
    <t>NPI</t>
  </si>
  <si>
    <t>Does this CRCS contain costs for practitioners that your LEA did not receive any interim reimbursement for?</t>
  </si>
  <si>
    <t xml:space="preserve">expenditures eligible for Federal Financial Participation (FFP) pursuant to the requirements of Section 1903(w) </t>
  </si>
  <si>
    <t xml:space="preserve"> of the Social Security Act and Subpart B of Part 433 of Title 42 of the Code of Federal Regulations.</t>
  </si>
  <si>
    <t xml:space="preserve">LEA will maintain documentation supporting the expenditures claimed on the accompanying claim form. This </t>
  </si>
  <si>
    <t>documentation must include all fiscal records required for Medi-Cal audits.</t>
  </si>
  <si>
    <t xml:space="preserve">LEA certifies that all expenditures reported within the Medi-Cal Cost and Reimbursement Comparison Schedule </t>
  </si>
  <si>
    <t xml:space="preserve">are in compliance with the Office of Management and Budget (OMB) Super-Circular (2 CFR 200). To the extent </t>
  </si>
  <si>
    <t xml:space="preserve">that reporting is not governed by OMB Super-Circular, LEA certifies that Generally Accepted Accounting </t>
  </si>
  <si>
    <t>Principles have been applied.</t>
  </si>
  <si>
    <t xml:space="preserve">LEA’s expenditures claimed have not previously been, nor will they be, claimed at any other time as claims to </t>
  </si>
  <si>
    <t>receive Federal Financial Participation (FFP) funds under Medi-Cal or any other program.</t>
  </si>
  <si>
    <t xml:space="preserve">LEA acknowledges that the information is to be used by the Department of Health Care Services (DHCS) for </t>
  </si>
  <si>
    <t xml:space="preserve">filing of a claim with the federal government for federal funds and understands that misrepresentation of information </t>
  </si>
  <si>
    <t>constitutes violation of federal and state law.</t>
  </si>
  <si>
    <t xml:space="preserve">LEA understands that DHCS must deny payment of any claim if it is determined that the certification and/or claim </t>
  </si>
  <si>
    <t>form is not adequately supported for purposes of FFP.</t>
  </si>
  <si>
    <t xml:space="preserve">As a public administrator, a public officer or other public individual duly authorized as having authority to sign on  </t>
  </si>
  <si>
    <t xml:space="preserve">behalf of the LEA, I am authorized or designated to make this Certification, and declare that this Certification and </t>
  </si>
  <si>
    <t xml:space="preserve">claim form documents attached hereto are true and correct.  I understand that the filing of a false or fraudulent </t>
  </si>
  <si>
    <t xml:space="preserve">claim or making of false statements in support of a claim may violate the Federal False Claims Act or other </t>
  </si>
  <si>
    <t xml:space="preserve">applicable statute and federal law, and may be punishable thereunder.  </t>
  </si>
  <si>
    <t xml:space="preserve"> State of California — Health and Human Services Agency</t>
  </si>
  <si>
    <t xml:space="preserve">NPI </t>
  </si>
  <si>
    <t xml:space="preserve">DO NOT ENTER ANY DATA INTO THE SHADED CELLS.  CELLS SHADED IN GRAY WILL BE AUTOMATICALLY POPULATED </t>
  </si>
  <si>
    <t>WITH DATA ENTERED ON OTHER MEDI-CAL CRCS WORKSHEETS.</t>
  </si>
  <si>
    <t>(From Worksheet A)</t>
  </si>
  <si>
    <t>Local Educational Agency Medi-Cal Billing Option Program (LEA BOP)</t>
  </si>
  <si>
    <t xml:space="preserve">LEA represents that its expenditures under the LEA Medi-Cal Billing Option Program represent allowable </t>
  </si>
  <si>
    <t xml:space="preserve">   Statewide Unsatisfactory Immigration Status Adjustment Factor</t>
  </si>
  <si>
    <t>Total LEA BOP Services for Reporting Period</t>
  </si>
  <si>
    <t>Certification of State Matching Funds for LEA BOP Services:</t>
  </si>
  <si>
    <t xml:space="preserve">Total Overpayment/(Underpayment) For LEA BOP Services </t>
  </si>
  <si>
    <t>LEA BOP Billing Consortium:</t>
  </si>
  <si>
    <t>LEA BOP Provider Name</t>
  </si>
  <si>
    <t>(IEP/IFSP Services and IHSP Services)</t>
  </si>
  <si>
    <t>Counselors/Marriage and Family Therapists (MFTs)</t>
  </si>
  <si>
    <t>Counselors/MFTs</t>
  </si>
  <si>
    <t xml:space="preserve">Totals: </t>
  </si>
  <si>
    <t>Interim Medi-Cal Reimbursement through the FI (from W/S E)</t>
  </si>
  <si>
    <t>Adjustments to Audited Costs</t>
  </si>
  <si>
    <t>SMAA Reimbursement for Pool 1 Personal Service Contractors (PSC)</t>
  </si>
  <si>
    <t>W/S E Row Number</t>
  </si>
  <si>
    <t>FMAP Title XIX (7/1/15-6/30/16)</t>
  </si>
  <si>
    <t xml:space="preserve">Worksheet E: Interim Payment Data for LEA BOP Services </t>
  </si>
  <si>
    <t>Direct Medical Service Percentage from Time Study Results 
(SFY 2020-21 percentage obtained from LEA BOP website)</t>
  </si>
  <si>
    <t>2. Allocation Statistics</t>
  </si>
  <si>
    <t>Physicians</t>
  </si>
  <si>
    <t>Adjustments to Audited Data</t>
  </si>
  <si>
    <t>D = A+B-C</t>
  </si>
  <si>
    <t>Indirect Costs Associated with Contract Costs (Object Code 5800)</t>
  </si>
  <si>
    <t>Registered Associate Clinical Social Workers (ACSWs)</t>
  </si>
  <si>
    <t>Registered ACSWs</t>
  </si>
  <si>
    <t>Speech-Language Pathology Assistants (SLPAs)</t>
  </si>
  <si>
    <t>SLPAs</t>
  </si>
  <si>
    <t xml:space="preserve">W/S E Row Number </t>
  </si>
  <si>
    <t>Total Net 
Personnel Costs</t>
  </si>
  <si>
    <t>Federal/State Resources or Grants</t>
  </si>
  <si>
    <t>Revenues from Federal/State Resources or Grants</t>
  </si>
  <si>
    <t>Total Contract Service Costs</t>
  </si>
  <si>
    <t>H = Sum of A-G</t>
  </si>
  <si>
    <t>F = Sum of A-E</t>
  </si>
  <si>
    <r>
      <t xml:space="preserve">Materials, Supplies and Reference Materials Expenditures </t>
    </r>
    <r>
      <rPr>
        <i/>
        <sz val="12"/>
        <rFont val="Arial"/>
        <family val="2"/>
      </rPr>
      <t>(4200-4300)</t>
    </r>
    <r>
      <rPr>
        <sz val="12"/>
        <rFont val="Arial"/>
        <family val="2"/>
      </rPr>
      <t xml:space="preserve"> </t>
    </r>
  </si>
  <si>
    <r>
      <t xml:space="preserve">Contractor Costs </t>
    </r>
    <r>
      <rPr>
        <i/>
        <sz val="12"/>
        <rFont val="Arial"/>
        <family val="2"/>
      </rPr>
      <t>(5800)</t>
    </r>
  </si>
  <si>
    <r>
      <t xml:space="preserve">Contractor Costs </t>
    </r>
    <r>
      <rPr>
        <i/>
        <sz val="12"/>
        <rFont val="Arial"/>
        <family val="2"/>
      </rPr>
      <t>(5100)</t>
    </r>
  </si>
  <si>
    <t>Worksheet D: Adjusted Contractor Costs and Total Hours Paid</t>
  </si>
  <si>
    <t>Costs Excluded from Indirect Cost Calculation (Object Code 5100)</t>
  </si>
  <si>
    <t>New SPA 15-021 Practitioners</t>
  </si>
  <si>
    <t>Total Gross Salaries (audited and adjusted, employed practitioners)</t>
  </si>
  <si>
    <t>Total Gross Benefits (audited and adjusted, employed practitioners)</t>
  </si>
  <si>
    <t>Total Gross Other Costs (audited and adjusted, employed practitioners)</t>
  </si>
  <si>
    <t xml:space="preserve">Employed Personnel Costs, Net of Federal Funds </t>
  </si>
  <si>
    <t>Contracted Services Costs Excluded from Indirect Costs</t>
  </si>
  <si>
    <t>Contracted Services Costs Included in Indirect Costs</t>
  </si>
  <si>
    <t>Indirect Costs for Contracted Services (j * b)</t>
  </si>
  <si>
    <t>Total Costs, Including Contracted Services Costs (h + i +j + k)</t>
  </si>
  <si>
    <t>Total Computable Medi-Cal Costs (j * l)</t>
  </si>
  <si>
    <t>Total Medi-Cal Maximum Reimbursable Cost (m * n)</t>
  </si>
  <si>
    <t>PSC reimb. plus indirect costs (r * 1 + indirect cost rate * 50% FMAP)</t>
  </si>
  <si>
    <t>u.</t>
  </si>
  <si>
    <t>Total Reimbursement (p + q + s)</t>
  </si>
  <si>
    <t>Overpayment/(Underpayment) (t - o)</t>
  </si>
  <si>
    <t>Overpayment/Underpayment Calculation</t>
  </si>
  <si>
    <t>Total Net Personnel Costs - Employed Practitioners</t>
  </si>
  <si>
    <t>Direct Medical Service Costs (f * g)</t>
  </si>
  <si>
    <t>Total Adjusted Overpayment/(Underpayment) for LEA BOP Services</t>
  </si>
  <si>
    <t xml:space="preserve">Audited "Total Net Overpayment/(Underpayment) for All LEA Services" </t>
  </si>
  <si>
    <t>RMTS Administrative Unit</t>
  </si>
  <si>
    <t>As-Audited Data</t>
  </si>
  <si>
    <t>Audited Salary Expenditures</t>
  </si>
  <si>
    <t>Audited Benefit Expenditures</t>
  </si>
  <si>
    <t>Audited Federal Revenues</t>
  </si>
  <si>
    <r>
      <rPr>
        <b/>
        <sz val="12"/>
        <rFont val="Arial"/>
        <family val="2"/>
      </rPr>
      <t xml:space="preserve">Audited </t>
    </r>
    <r>
      <rPr>
        <sz val="12"/>
        <rFont val="Arial"/>
        <family val="2"/>
      </rPr>
      <t>Indirect Cost Rate</t>
    </r>
  </si>
  <si>
    <t>Audited Indirect Cost Rate (from Allocation Statistics)</t>
  </si>
  <si>
    <t>Subtotal - Rows 1 -13</t>
  </si>
  <si>
    <t>Subtotal - Rows 14-23</t>
  </si>
  <si>
    <t>Totals</t>
  </si>
  <si>
    <t xml:space="preserve">     Subtotal - Rows 1 -13</t>
  </si>
  <si>
    <t xml:space="preserve">     Subtotal - Rows 14-23</t>
  </si>
  <si>
    <t>Totals:</t>
  </si>
  <si>
    <t xml:space="preserve"> </t>
  </si>
  <si>
    <t xml:space="preserve">       Subtotal - Rows 1-13</t>
  </si>
  <si>
    <t xml:space="preserve">       Subtotal - Rows 14-23</t>
  </si>
  <si>
    <t>E = A+B+C-D</t>
  </si>
  <si>
    <r>
      <t xml:space="preserve">Worksheet B.2:  </t>
    </r>
    <r>
      <rPr>
        <b/>
        <u/>
        <sz val="12"/>
        <rFont val="Arial"/>
        <family val="2"/>
      </rPr>
      <t>Adjusted</t>
    </r>
    <r>
      <rPr>
        <b/>
        <sz val="12"/>
        <rFont val="Arial"/>
        <family val="2"/>
      </rPr>
      <t xml:space="preserve"> Salary and Benefits Data Report </t>
    </r>
  </si>
  <si>
    <r>
      <t xml:space="preserve">Worksheet B.1:  </t>
    </r>
    <r>
      <rPr>
        <b/>
        <u/>
        <sz val="12"/>
        <rFont val="Arial"/>
        <family val="2"/>
      </rPr>
      <t>Audited</t>
    </r>
    <r>
      <rPr>
        <b/>
        <sz val="12"/>
        <rFont val="Arial"/>
        <family val="2"/>
      </rPr>
      <t xml:space="preserve"> Salary and Benefits Data Report </t>
    </r>
  </si>
  <si>
    <t>Worksheet B:  State Fiscal Year Funding Summary (No Input Required) - Employed Personnel</t>
  </si>
  <si>
    <r>
      <t xml:space="preserve">Worksheet C.2: </t>
    </r>
    <r>
      <rPr>
        <b/>
        <u/>
        <sz val="12"/>
        <rFont val="Arial"/>
        <family val="2"/>
      </rPr>
      <t>Adjusted</t>
    </r>
    <r>
      <rPr>
        <b/>
        <sz val="12"/>
        <rFont val="Arial"/>
        <family val="2"/>
      </rPr>
      <t xml:space="preserve"> Other Costs</t>
    </r>
  </si>
  <si>
    <r>
      <t xml:space="preserve">Worksheet C.1: </t>
    </r>
    <r>
      <rPr>
        <b/>
        <u/>
        <sz val="12"/>
        <rFont val="Arial"/>
        <family val="2"/>
      </rPr>
      <t>Audited</t>
    </r>
    <r>
      <rPr>
        <b/>
        <sz val="12"/>
        <rFont val="Arial"/>
        <family val="2"/>
      </rPr>
      <t xml:space="preserve"> Other Costs</t>
    </r>
  </si>
  <si>
    <t xml:space="preserve">Worksheet C.3:  Direct Medical Equipment - Depreciation  </t>
  </si>
  <si>
    <t>Net Personnel Costs - Employed Practitioners (from Worksheet B)</t>
  </si>
  <si>
    <t>Federal Medicaid Assistance Percentage (FMAP) for July 1, 2016 to June 30, 2017 - Title XIX</t>
  </si>
  <si>
    <t>SFY 2016-17</t>
  </si>
  <si>
    <t xml:space="preserve"> (From SFY 16-17 Audit Schedule 1 - Summary of Findings)</t>
  </si>
  <si>
    <t>SFY 2016-17 Audited Net Salaries and Benefits</t>
  </si>
  <si>
    <t>SFY 2016-17 Adjustments to Salaries</t>
  </si>
  <si>
    <t>SFY 2016-17 Adjustments to Benefits</t>
  </si>
  <si>
    <t>SFY 2016-17 Net Compensation Expenditures (Audited and Adjusted)</t>
  </si>
  <si>
    <t>Dates of Service 7/1/16 - 6/30/17</t>
  </si>
  <si>
    <t>Total Direct Medical Equipment Depreciation for the Year (from Worksheet C.3)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</si>
</sst>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lt;=9999999]###\-####;\(###\)\ ###\-####"/>
    <numFmt numFmtId="167" formatCode="&quot;$&quot;#,##0.00"/>
    <numFmt numFmtId="168" formatCode="[$-409]mmm\-yy;@"/>
  </numFmts>
  <fonts count="36" x14ac:knownFonts="1">
    <font>
      <sz val="10"/>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u/>
      <sz val="10"/>
      <color indexed="12"/>
      <name val="Times New Roman"/>
      <family val="1"/>
    </font>
    <font>
      <sz val="10"/>
      <name val="times new roman"/>
      <family val="1"/>
    </font>
    <font>
      <sz val="10"/>
      <name val="times new roman"/>
      <family val="1"/>
    </font>
    <font>
      <sz val="10"/>
      <name val="times new roman"/>
      <family val="1"/>
    </font>
    <font>
      <sz val="10"/>
      <name val="Arial"/>
      <family val="2"/>
    </font>
    <font>
      <sz val="8"/>
      <name val="Arial"/>
      <family val="2"/>
    </font>
    <font>
      <b/>
      <sz val="11"/>
      <name val="Arial"/>
      <family val="2"/>
    </font>
    <font>
      <b/>
      <sz val="10"/>
      <name val="Arial"/>
      <family val="2"/>
    </font>
    <font>
      <sz val="11"/>
      <name val="Arial"/>
      <family val="2"/>
    </font>
    <font>
      <sz val="10"/>
      <color theme="1"/>
      <name val="Arial"/>
      <family val="2"/>
    </font>
    <font>
      <sz val="10"/>
      <name val="Times New Roman"/>
      <family val="1"/>
    </font>
    <font>
      <b/>
      <sz val="12"/>
      <color indexed="8"/>
      <name val="Arial"/>
      <family val="2"/>
    </font>
    <font>
      <sz val="11"/>
      <color indexed="8"/>
      <name val="Calibri"/>
      <family val="2"/>
    </font>
    <font>
      <sz val="11"/>
      <color theme="1"/>
      <name val="Arial"/>
      <family val="2"/>
    </font>
    <font>
      <b/>
      <sz val="12"/>
      <name val="Arial"/>
      <family val="2"/>
    </font>
    <font>
      <sz val="12"/>
      <name val="Arial"/>
      <family val="2"/>
    </font>
    <font>
      <u/>
      <sz val="12"/>
      <color indexed="12"/>
      <name val="Times New Roman"/>
      <family val="1"/>
    </font>
    <font>
      <sz val="12"/>
      <color rgb="FF242424"/>
      <name val="Arial"/>
      <family val="2"/>
    </font>
    <font>
      <sz val="12"/>
      <color theme="1"/>
      <name val="Arial"/>
      <family val="2"/>
    </font>
    <font>
      <i/>
      <sz val="12"/>
      <name val="Arial"/>
      <family val="2"/>
    </font>
    <font>
      <sz val="12"/>
      <color indexed="9"/>
      <name val="Arial"/>
      <family val="2"/>
    </font>
    <font>
      <i/>
      <sz val="12"/>
      <color rgb="FFC00000"/>
      <name val="Arial"/>
      <family val="2"/>
    </font>
    <font>
      <sz val="12"/>
      <color theme="0"/>
      <name val="Arial"/>
      <family val="2"/>
    </font>
    <font>
      <b/>
      <i/>
      <sz val="12"/>
      <color theme="0"/>
      <name val="Arial"/>
      <family val="2"/>
    </font>
    <font>
      <b/>
      <sz val="12"/>
      <color theme="1"/>
      <name val="Arial"/>
      <family val="2"/>
    </font>
    <font>
      <b/>
      <i/>
      <sz val="10"/>
      <name val="Arial"/>
      <family val="2"/>
    </font>
    <font>
      <b/>
      <u/>
      <sz val="12"/>
      <name val="Arial"/>
      <family val="2"/>
    </font>
    <font>
      <b/>
      <i/>
      <sz val="12"/>
      <name val="Arial"/>
      <family val="2"/>
    </font>
    <font>
      <sz val="12"/>
      <color rgb="FFFF0000"/>
      <name val="Arial"/>
      <family val="2"/>
    </font>
    <font>
      <sz val="10"/>
      <color rgb="FFFF0000"/>
      <name val="Arial"/>
      <family val="2"/>
    </font>
  </fonts>
  <fills count="8">
    <fill>
      <patternFill patternType="none"/>
    </fill>
    <fill>
      <patternFill patternType="gray125"/>
    </fill>
    <fill>
      <patternFill patternType="solid">
        <fgColor indexed="63"/>
        <bgColor indexed="64"/>
      </patternFill>
    </fill>
    <fill>
      <patternFill patternType="solid">
        <fgColor theme="0" tint="-0.24994659260841701"/>
        <bgColor indexed="64"/>
      </patternFill>
    </fill>
    <fill>
      <patternFill patternType="solid">
        <fgColor rgb="FFC0C0C0"/>
        <bgColor indexed="64"/>
      </patternFill>
    </fill>
    <fill>
      <patternFill patternType="solid">
        <fgColor theme="4" tint="-0.24994659260841701"/>
        <bgColor indexed="64"/>
      </patternFill>
    </fill>
    <fill>
      <patternFill patternType="solid">
        <fgColor theme="0" tint="-0.249977111117893"/>
        <bgColor indexed="64"/>
      </patternFill>
    </fill>
    <fill>
      <patternFill patternType="solid">
        <fgColor theme="1"/>
        <bgColor indexed="64"/>
      </patternFill>
    </fill>
  </fills>
  <borders count="62">
    <border>
      <left/>
      <right/>
      <top/>
      <bottom/>
      <diagonal/>
    </border>
    <border>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9"/>
      </left>
      <right style="thin">
        <color indexed="9"/>
      </right>
      <top style="medium">
        <color indexed="64"/>
      </top>
      <bottom style="medium">
        <color indexed="64"/>
      </bottom>
      <diagonal/>
    </border>
    <border>
      <left style="thin">
        <color indexed="9"/>
      </left>
      <right style="medium">
        <color indexed="64"/>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3"/>
      </left>
      <right style="thin">
        <color indexed="63"/>
      </right>
      <top/>
      <bottom style="thin">
        <color indexed="63"/>
      </bottom>
      <diagonal/>
    </border>
    <border>
      <left style="thin">
        <color indexed="63"/>
      </left>
      <right style="medium">
        <color indexed="64"/>
      </right>
      <top/>
      <bottom style="thin">
        <color indexed="63"/>
      </bottom>
      <diagonal/>
    </border>
    <border>
      <left style="medium">
        <color indexed="64"/>
      </left>
      <right style="thin">
        <color indexed="64"/>
      </right>
      <top/>
      <bottom style="medium">
        <color indexed="64"/>
      </bottom>
      <diagonal/>
    </border>
    <border>
      <left style="thin">
        <color indexed="63"/>
      </left>
      <right style="thin">
        <color indexed="63"/>
      </right>
      <top style="thin">
        <color indexed="63"/>
      </top>
      <bottom style="medium">
        <color indexed="64"/>
      </bottom>
      <diagonal/>
    </border>
    <border>
      <left style="thin">
        <color indexed="9"/>
      </left>
      <right style="thin">
        <color indexed="9"/>
      </right>
      <top/>
      <bottom style="thin">
        <color indexed="9"/>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3"/>
      </left>
      <right/>
      <top/>
      <bottom style="thin">
        <color indexed="63"/>
      </bottom>
      <diagonal/>
    </border>
    <border>
      <left/>
      <right/>
      <top style="thin">
        <color indexed="64"/>
      </top>
      <bottom/>
      <diagonal/>
    </border>
    <border>
      <left/>
      <right/>
      <top style="thin">
        <color indexed="64"/>
      </top>
      <bottom style="double">
        <color indexed="64"/>
      </bottom>
      <diagonal/>
    </border>
    <border>
      <left style="medium">
        <color indexed="64"/>
      </left>
      <right style="thin">
        <color indexed="63"/>
      </right>
      <top style="thin">
        <color indexed="64"/>
      </top>
      <bottom style="medium">
        <color indexed="64"/>
      </bottom>
      <diagonal/>
    </border>
    <border>
      <left style="thin">
        <color indexed="63"/>
      </left>
      <right style="thin">
        <color indexed="64"/>
      </right>
      <top style="thin">
        <color indexed="63"/>
      </top>
      <bottom/>
      <diagonal/>
    </border>
    <border>
      <left/>
      <right style="medium">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3"/>
      </left>
      <right style="medium">
        <color indexed="64"/>
      </right>
      <top/>
      <bottom/>
      <diagonal/>
    </border>
    <border>
      <left style="thin">
        <color indexed="63"/>
      </left>
      <right style="thin">
        <color indexed="63"/>
      </right>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3"/>
      </right>
      <top/>
      <bottom style="thin">
        <color indexed="63"/>
      </bottom>
      <diagonal/>
    </border>
    <border>
      <left style="thin">
        <color indexed="63"/>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3"/>
      </right>
      <top/>
      <bottom style="medium">
        <color indexed="64"/>
      </bottom>
      <diagonal/>
    </border>
    <border>
      <left style="thin">
        <color indexed="63"/>
      </left>
      <right style="thin">
        <color indexed="63"/>
      </right>
      <top/>
      <bottom style="medium">
        <color indexed="64"/>
      </bottom>
      <diagonal/>
    </border>
    <border>
      <left style="medium">
        <color indexed="64"/>
      </left>
      <right style="thin">
        <color indexed="64"/>
      </right>
      <top style="thin">
        <color indexed="64"/>
      </top>
      <bottom style="thin">
        <color indexed="64"/>
      </bottom>
      <diagonal/>
    </border>
    <border>
      <left style="thin">
        <color indexed="63"/>
      </left>
      <right style="medium">
        <color indexed="64"/>
      </right>
      <top style="thin">
        <color indexed="64"/>
      </top>
      <bottom style="thin">
        <color indexed="64"/>
      </bottom>
      <diagonal/>
    </border>
    <border>
      <left style="thin">
        <color indexed="63"/>
      </left>
      <right style="thin">
        <color indexed="63"/>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auto="1"/>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9"/>
      </right>
      <top style="medium">
        <color indexed="64"/>
      </top>
      <bottom/>
      <diagonal/>
    </border>
    <border>
      <left style="medium">
        <color indexed="64"/>
      </left>
      <right/>
      <top/>
      <bottom style="medium">
        <color indexed="64"/>
      </bottom>
      <diagonal/>
    </border>
    <border>
      <left style="thin">
        <color indexed="9"/>
      </left>
      <right style="thin">
        <color indexed="9"/>
      </right>
      <top style="medium">
        <color auto="1"/>
      </top>
      <bottom/>
      <diagonal/>
    </border>
    <border>
      <left style="medium">
        <color auto="1"/>
      </left>
      <right style="medium">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31">
    <xf numFmtId="0" fontId="0" fillId="0" borderId="0"/>
    <xf numFmtId="43" fontId="5" fillId="0" borderId="0" applyFont="0" applyFill="0" applyBorder="0" applyAlignment="0" applyProtection="0"/>
    <xf numFmtId="43" fontId="8"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4" fontId="5"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xf numFmtId="0" fontId="7" fillId="0" borderId="0"/>
    <xf numFmtId="9" fontId="16" fillId="0" borderId="0" applyFont="0" applyFill="0" applyBorder="0" applyAlignment="0" applyProtection="0"/>
    <xf numFmtId="0" fontId="4" fillId="0" borderId="0"/>
    <xf numFmtId="44" fontId="18" fillId="0" borderId="0" applyFont="0" applyFill="0" applyBorder="0" applyAlignment="0" applyProtection="0"/>
    <xf numFmtId="0" fontId="5" fillId="0" borderId="0"/>
    <xf numFmtId="0" fontId="3"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2" fillId="0" borderId="0"/>
    <xf numFmtId="0" fontId="2" fillId="0" borderId="0"/>
    <xf numFmtId="9" fontId="5"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453">
    <xf numFmtId="0" fontId="0" fillId="0" borderId="0" xfId="0"/>
    <xf numFmtId="0" fontId="10" fillId="0" borderId="0" xfId="0" applyFont="1" applyProtection="1"/>
    <xf numFmtId="43" fontId="11" fillId="0" borderId="0" xfId="0" applyNumberFormat="1" applyFont="1" applyFill="1" applyAlignment="1" applyProtection="1">
      <alignment horizontal="right"/>
    </xf>
    <xf numFmtId="0" fontId="10" fillId="0" borderId="0" xfId="0" applyFont="1" applyFill="1" applyProtection="1"/>
    <xf numFmtId="0" fontId="12" fillId="0" borderId="0" xfId="0" applyFont="1" applyAlignment="1" applyProtection="1"/>
    <xf numFmtId="0" fontId="10" fillId="0" borderId="0" xfId="0" applyFont="1" applyFill="1" applyBorder="1" applyProtection="1"/>
    <xf numFmtId="43" fontId="10" fillId="0" borderId="0" xfId="0" applyNumberFormat="1" applyFont="1" applyFill="1" applyAlignment="1" applyProtection="1">
      <alignment horizontal="right"/>
    </xf>
    <xf numFmtId="43" fontId="10" fillId="0" borderId="0" xfId="0" applyNumberFormat="1" applyFont="1" applyFill="1" applyProtection="1"/>
    <xf numFmtId="43" fontId="10" fillId="0" borderId="0" xfId="0" applyNumberFormat="1" applyFont="1" applyProtection="1"/>
    <xf numFmtId="43" fontId="10" fillId="0" borderId="0" xfId="0" applyNumberFormat="1" applyFont="1" applyAlignment="1" applyProtection="1">
      <alignment horizontal="right"/>
    </xf>
    <xf numFmtId="0" fontId="10" fillId="0" borderId="0" xfId="0" applyFont="1" applyAlignment="1" applyProtection="1">
      <alignment wrapText="1"/>
    </xf>
    <xf numFmtId="0" fontId="10" fillId="0" borderId="0" xfId="0" applyFont="1" applyAlignment="1" applyProtection="1">
      <alignment horizontal="centerContinuous"/>
    </xf>
    <xf numFmtId="0" fontId="10" fillId="0" borderId="0" xfId="0" applyFont="1"/>
    <xf numFmtId="166" fontId="10" fillId="0" borderId="0" xfId="0" applyNumberFormat="1" applyFont="1" applyFill="1" applyBorder="1" applyAlignment="1" applyProtection="1">
      <alignment horizontal="center"/>
    </xf>
    <xf numFmtId="43" fontId="11" fillId="0" borderId="0" xfId="0" applyNumberFormat="1" applyFont="1" applyAlignment="1" applyProtection="1">
      <alignment horizontal="right"/>
    </xf>
    <xf numFmtId="0" fontId="10" fillId="0" borderId="0" xfId="0" applyFont="1" applyAlignment="1" applyProtection="1"/>
    <xf numFmtId="166" fontId="10" fillId="0" borderId="0" xfId="0" applyNumberFormat="1" applyFont="1" applyFill="1" applyAlignment="1" applyProtection="1">
      <alignment horizontal="center"/>
    </xf>
    <xf numFmtId="0" fontId="10" fillId="0" borderId="0" xfId="0" applyFont="1" applyAlignment="1" applyProtection="1">
      <alignment vertical="center"/>
    </xf>
    <xf numFmtId="0" fontId="12" fillId="0" borderId="0" xfId="0" applyFont="1" applyFill="1" applyAlignment="1" applyProtection="1">
      <alignment horizontal="center"/>
    </xf>
    <xf numFmtId="0" fontId="12" fillId="0" borderId="0" xfId="0" applyFont="1" applyFill="1" applyAlignment="1" applyProtection="1">
      <alignment horizontal="center"/>
    </xf>
    <xf numFmtId="0" fontId="19" fillId="0" borderId="0" xfId="13" applyFont="1" applyProtection="1"/>
    <xf numFmtId="0" fontId="10" fillId="0" borderId="0" xfId="0" applyNumberFormat="1" applyFont="1" applyFill="1" applyBorder="1" applyAlignment="1" applyProtection="1">
      <alignment horizontal="center"/>
    </xf>
    <xf numFmtId="0" fontId="10" fillId="0" borderId="0" xfId="0" applyFont="1" applyFill="1"/>
    <xf numFmtId="0" fontId="12" fillId="0" borderId="0" xfId="0" applyFont="1" applyAlignment="1" applyProtection="1">
      <alignment horizontal="centerContinuous" vertical="center"/>
    </xf>
    <xf numFmtId="0" fontId="19" fillId="0" borderId="7" xfId="13" applyFont="1" applyBorder="1" applyProtection="1"/>
    <xf numFmtId="0" fontId="19" fillId="0" borderId="6" xfId="13" applyFont="1" applyBorder="1" applyAlignment="1" applyProtection="1">
      <alignment wrapText="1"/>
    </xf>
    <xf numFmtId="0" fontId="19" fillId="0" borderId="7" xfId="13" applyFont="1" applyBorder="1" applyAlignment="1" applyProtection="1">
      <alignment wrapText="1"/>
    </xf>
    <xf numFmtId="0" fontId="19" fillId="0" borderId="0" xfId="13" applyFont="1" applyAlignment="1" applyProtection="1">
      <alignment wrapText="1"/>
    </xf>
    <xf numFmtId="167" fontId="19" fillId="0" borderId="0" xfId="13" applyNumberFormat="1" applyFont="1" applyFill="1" applyProtection="1"/>
    <xf numFmtId="0" fontId="19" fillId="0" borderId="7" xfId="13" applyFont="1" applyFill="1" applyBorder="1" applyProtection="1"/>
    <xf numFmtId="0" fontId="19" fillId="0" borderId="7" xfId="13" applyFont="1" applyFill="1" applyBorder="1" applyAlignment="1" applyProtection="1">
      <alignment horizontal="center"/>
    </xf>
    <xf numFmtId="1" fontId="19" fillId="0" borderId="7" xfId="13" applyNumberFormat="1" applyFont="1" applyFill="1" applyBorder="1" applyAlignment="1" applyProtection="1">
      <alignment horizontal="center"/>
    </xf>
    <xf numFmtId="167" fontId="19" fillId="0" borderId="7" xfId="13" applyNumberFormat="1" applyFont="1" applyFill="1" applyBorder="1" applyProtection="1"/>
    <xf numFmtId="0" fontId="19" fillId="0" borderId="0" xfId="13" applyFont="1" applyFill="1" applyProtection="1"/>
    <xf numFmtId="0" fontId="19" fillId="0" borderId="0" xfId="13" applyFont="1" applyFill="1" applyAlignment="1" applyProtection="1">
      <alignment horizontal="center"/>
    </xf>
    <xf numFmtId="1" fontId="19" fillId="0" borderId="0" xfId="13" applyNumberFormat="1" applyFont="1" applyFill="1" applyAlignment="1" applyProtection="1">
      <alignment horizontal="center"/>
    </xf>
    <xf numFmtId="167" fontId="15" fillId="0" borderId="6" xfId="13" applyNumberFormat="1" applyFont="1" applyBorder="1" applyProtection="1"/>
    <xf numFmtId="0" fontId="15" fillId="0" borderId="7" xfId="13" applyFont="1" applyBorder="1" applyProtection="1"/>
    <xf numFmtId="0" fontId="15" fillId="0" borderId="0" xfId="13" applyFont="1" applyProtection="1"/>
    <xf numFmtId="0" fontId="15" fillId="0" borderId="6" xfId="13" applyFont="1" applyBorder="1" applyProtection="1"/>
    <xf numFmtId="0" fontId="10" fillId="0" borderId="0" xfId="0" applyFont="1" applyAlignment="1"/>
    <xf numFmtId="0" fontId="11" fillId="0" borderId="0" xfId="15" applyFont="1" applyFill="1" applyProtection="1"/>
    <xf numFmtId="0" fontId="10" fillId="0" borderId="0" xfId="15" applyFont="1" applyProtection="1"/>
    <xf numFmtId="49" fontId="10" fillId="0" borderId="0" xfId="15" applyNumberFormat="1" applyFont="1" applyProtection="1"/>
    <xf numFmtId="0" fontId="10" fillId="0" borderId="0" xfId="15" applyFont="1" applyFill="1" applyProtection="1"/>
    <xf numFmtId="0" fontId="10" fillId="0" borderId="0" xfId="15" applyFont="1"/>
    <xf numFmtId="0" fontId="10" fillId="0" borderId="0" xfId="15" applyFont="1" applyFill="1" applyBorder="1" applyAlignment="1" applyProtection="1">
      <alignment horizontal="center" wrapText="1"/>
    </xf>
    <xf numFmtId="0" fontId="10" fillId="0" borderId="0" xfId="15" applyFont="1" applyFill="1" applyBorder="1" applyProtection="1"/>
    <xf numFmtId="41" fontId="10" fillId="0" borderId="0" xfId="15" applyNumberFormat="1" applyFont="1" applyFill="1" applyBorder="1" applyProtection="1"/>
    <xf numFmtId="41" fontId="10" fillId="0" borderId="0" xfId="15" applyNumberFormat="1" applyFont="1" applyFill="1" applyProtection="1"/>
    <xf numFmtId="0" fontId="14" fillId="0" borderId="0" xfId="15" applyFont="1" applyFill="1" applyProtection="1"/>
    <xf numFmtId="0" fontId="12" fillId="0" borderId="0" xfId="15" applyFont="1" applyAlignment="1" applyProtection="1">
      <alignment vertical="top" wrapText="1"/>
    </xf>
    <xf numFmtId="0" fontId="13" fillId="0" borderId="0" xfId="15" applyFont="1" applyAlignment="1" applyProtection="1">
      <alignment horizontal="left" wrapText="1"/>
    </xf>
    <xf numFmtId="43" fontId="10" fillId="0" borderId="0" xfId="15" applyNumberFormat="1" applyFont="1" applyProtection="1"/>
    <xf numFmtId="0" fontId="12" fillId="0" borderId="0" xfId="15" applyFont="1" applyFill="1" applyAlignment="1" applyProtection="1">
      <alignment horizontal="left" vertical="top" wrapText="1"/>
    </xf>
    <xf numFmtId="43" fontId="10" fillId="0" borderId="0" xfId="15" applyNumberFormat="1" applyFont="1" applyFill="1" applyProtection="1"/>
    <xf numFmtId="0" fontId="20" fillId="0" borderId="0" xfId="0" applyFont="1" applyAlignment="1" applyProtection="1">
      <alignment horizontal="centerContinuous" vertical="center"/>
    </xf>
    <xf numFmtId="0" fontId="20" fillId="0" borderId="0" xfId="0" applyFont="1" applyAlignment="1" applyProtection="1">
      <alignment horizontal="centerContinuous"/>
    </xf>
    <xf numFmtId="0" fontId="20" fillId="0" borderId="0" xfId="0" applyFont="1" applyFill="1" applyAlignment="1" applyProtection="1">
      <alignment horizontal="centerContinuous"/>
    </xf>
    <xf numFmtId="0" fontId="10" fillId="0" borderId="0" xfId="0" applyFont="1" applyAlignment="1" applyProtection="1">
      <alignment horizontal="center"/>
    </xf>
    <xf numFmtId="0" fontId="20" fillId="0" borderId="0" xfId="0" applyFont="1" applyAlignment="1" applyProtection="1"/>
    <xf numFmtId="49" fontId="21" fillId="0" borderId="0" xfId="0" applyNumberFormat="1" applyFont="1" applyFill="1" applyAlignment="1" applyProtection="1">
      <alignment horizontal="right"/>
    </xf>
    <xf numFmtId="0" fontId="21" fillId="0" borderId="0" xfId="0" applyFont="1" applyFill="1" applyProtection="1"/>
    <xf numFmtId="0" fontId="20" fillId="0" borderId="0" xfId="0" applyFont="1" applyFill="1" applyAlignment="1" applyProtection="1">
      <alignment horizontal="left"/>
    </xf>
    <xf numFmtId="0" fontId="20" fillId="0" borderId="0" xfId="0" applyFont="1" applyFill="1" applyAlignment="1" applyProtection="1"/>
    <xf numFmtId="0" fontId="20" fillId="0" borderId="0" xfId="0" applyFont="1" applyBorder="1" applyAlignment="1" applyProtection="1"/>
    <xf numFmtId="0" fontId="21" fillId="0" borderId="0" xfId="0" applyFont="1" applyProtection="1"/>
    <xf numFmtId="0" fontId="20" fillId="0" borderId="0" xfId="0" applyFont="1" applyFill="1" applyProtection="1"/>
    <xf numFmtId="0" fontId="21" fillId="0" borderId="0" xfId="0" applyFont="1" applyFill="1" applyBorder="1" applyProtection="1"/>
    <xf numFmtId="49" fontId="21" fillId="0" borderId="0" xfId="0" applyNumberFormat="1" applyFont="1" applyFill="1" applyBorder="1" applyAlignment="1" applyProtection="1">
      <alignment horizontal="right"/>
    </xf>
    <xf numFmtId="0" fontId="21" fillId="0" borderId="1" xfId="0" applyFont="1" applyFill="1" applyBorder="1" applyAlignment="1" applyProtection="1">
      <protection locked="0"/>
    </xf>
    <xf numFmtId="0" fontId="21" fillId="0" borderId="0" xfId="0" applyFont="1" applyFill="1" applyBorder="1" applyAlignment="1" applyProtection="1"/>
    <xf numFmtId="0" fontId="21" fillId="0" borderId="0" xfId="0" applyFont="1" applyFill="1" applyBorder="1" applyAlignment="1" applyProtection="1">
      <alignment horizontal="left"/>
    </xf>
    <xf numFmtId="0" fontId="21" fillId="0" borderId="0" xfId="0" applyFont="1" applyFill="1" applyAlignment="1" applyProtection="1">
      <alignment horizontal="center"/>
    </xf>
    <xf numFmtId="166" fontId="21" fillId="0" borderId="0" xfId="0" applyNumberFormat="1" applyFont="1" applyFill="1" applyBorder="1" applyAlignment="1" applyProtection="1"/>
    <xf numFmtId="0" fontId="21" fillId="0" borderId="0" xfId="0" applyFont="1" applyFill="1" applyBorder="1" applyAlignment="1" applyProtection="1">
      <alignment horizontal="right"/>
    </xf>
    <xf numFmtId="0" fontId="22" fillId="0" borderId="0" xfId="9" applyFont="1" applyFill="1" applyBorder="1" applyAlignment="1" applyProtection="1"/>
    <xf numFmtId="0" fontId="21" fillId="0" borderId="1" xfId="0" applyFont="1" applyBorder="1" applyAlignment="1" applyProtection="1">
      <alignment horizontal="center"/>
    </xf>
    <xf numFmtId="0" fontId="21" fillId="0" borderId="0" xfId="0" applyFont="1" applyFill="1" applyBorder="1" applyAlignment="1" applyProtection="1">
      <alignment horizontal="center"/>
    </xf>
    <xf numFmtId="1" fontId="21" fillId="0" borderId="0" xfId="0" applyNumberFormat="1" applyFont="1" applyFill="1" applyBorder="1" applyAlignment="1" applyProtection="1">
      <alignment horizontal="center"/>
    </xf>
    <xf numFmtId="0" fontId="23" fillId="0" borderId="0" xfId="0" applyFont="1" applyProtection="1"/>
    <xf numFmtId="0" fontId="21" fillId="0" borderId="1" xfId="0" applyFont="1" applyFill="1" applyBorder="1" applyAlignment="1" applyProtection="1">
      <alignment horizontal="center"/>
      <protection locked="0"/>
    </xf>
    <xf numFmtId="0" fontId="24" fillId="0" borderId="0" xfId="0" applyFont="1" applyAlignment="1"/>
    <xf numFmtId="49" fontId="21" fillId="0" borderId="0" xfId="0" applyNumberFormat="1" applyFont="1" applyFill="1" applyAlignment="1" applyProtection="1">
      <alignment horizontal="right" vertical="top"/>
    </xf>
    <xf numFmtId="0" fontId="21" fillId="0" borderId="0" xfId="0" applyFont="1" applyAlignment="1">
      <alignment vertical="top"/>
    </xf>
    <xf numFmtId="0" fontId="21" fillId="0" borderId="0" xfId="0" applyFont="1" applyFill="1" applyAlignment="1">
      <alignment vertical="top"/>
    </xf>
    <xf numFmtId="0" fontId="21" fillId="0" borderId="0" xfId="0" applyFont="1" applyFill="1" applyAlignment="1"/>
    <xf numFmtId="0" fontId="21" fillId="0" borderId="0" xfId="0" applyFont="1" applyFill="1" applyAlignment="1" applyProtection="1">
      <alignment vertical="top"/>
    </xf>
    <xf numFmtId="0" fontId="21" fillId="0" borderId="0" xfId="0" applyFont="1" applyFill="1" applyAlignment="1">
      <alignment vertical="center"/>
    </xf>
    <xf numFmtId="0" fontId="21" fillId="0" borderId="0" xfId="0" applyFont="1" applyFill="1" applyAlignment="1" applyProtection="1">
      <alignment horizontal="left"/>
    </xf>
    <xf numFmtId="0" fontId="21" fillId="0" borderId="0" xfId="0" applyFont="1" applyFill="1" applyAlignment="1" applyProtection="1">
      <alignment vertical="top" wrapText="1"/>
    </xf>
    <xf numFmtId="41" fontId="21" fillId="0" borderId="0" xfId="0" applyNumberFormat="1" applyFont="1" applyFill="1" applyBorder="1" applyAlignment="1" applyProtection="1">
      <alignment horizontal="right"/>
    </xf>
    <xf numFmtId="0" fontId="21" fillId="0" borderId="1" xfId="0" applyFont="1" applyFill="1" applyBorder="1" applyAlignment="1" applyProtection="1"/>
    <xf numFmtId="49" fontId="21" fillId="0" borderId="0" xfId="0" applyNumberFormat="1" applyFont="1" applyFill="1" applyAlignment="1" applyProtection="1">
      <alignment readingOrder="1"/>
    </xf>
    <xf numFmtId="0" fontId="21" fillId="0" borderId="0" xfId="0" applyFont="1" applyFill="1" applyAlignment="1" applyProtection="1">
      <alignment wrapText="1"/>
    </xf>
    <xf numFmtId="49" fontId="21" fillId="0" borderId="0" xfId="0" applyNumberFormat="1" applyFont="1" applyFill="1" applyAlignment="1" applyProtection="1">
      <alignment horizontal="center"/>
    </xf>
    <xf numFmtId="166" fontId="21" fillId="6" borderId="0" xfId="0" applyNumberFormat="1" applyFont="1" applyFill="1" applyBorder="1" applyAlignment="1" applyProtection="1">
      <alignment horizontal="center"/>
    </xf>
    <xf numFmtId="166" fontId="21" fillId="0"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
    </xf>
    <xf numFmtId="49" fontId="21" fillId="0" borderId="0" xfId="0" applyNumberFormat="1" applyFont="1" applyAlignment="1" applyProtection="1">
      <alignment horizontal="right"/>
    </xf>
    <xf numFmtId="0" fontId="21" fillId="0" borderId="0" xfId="0" applyFont="1"/>
    <xf numFmtId="0" fontId="21" fillId="0" borderId="4" xfId="0" applyFont="1" applyBorder="1" applyAlignment="1" applyProtection="1">
      <alignment vertical="center" wrapText="1"/>
    </xf>
    <xf numFmtId="10" fontId="21" fillId="0" borderId="5" xfId="0" applyNumberFormat="1" applyFont="1" applyFill="1" applyBorder="1" applyProtection="1">
      <protection locked="0"/>
    </xf>
    <xf numFmtId="0" fontId="21" fillId="3" borderId="4" xfId="0" applyFont="1" applyFill="1" applyBorder="1" applyAlignment="1" applyProtection="1">
      <alignment vertical="center" wrapText="1"/>
    </xf>
    <xf numFmtId="10" fontId="21" fillId="3" borderId="5" xfId="0" applyNumberFormat="1" applyFont="1" applyFill="1" applyBorder="1" applyProtection="1"/>
    <xf numFmtId="0" fontId="21" fillId="0" borderId="4" xfId="0" applyFont="1" applyFill="1" applyBorder="1" applyAlignment="1" applyProtection="1">
      <alignment vertical="center" wrapText="1"/>
    </xf>
    <xf numFmtId="0" fontId="21" fillId="6" borderId="4" xfId="0" applyFont="1" applyFill="1" applyBorder="1" applyAlignment="1" applyProtection="1">
      <alignment vertical="center" wrapText="1"/>
    </xf>
    <xf numFmtId="10" fontId="21" fillId="6" borderId="5" xfId="12" applyNumberFormat="1" applyFont="1" applyFill="1" applyBorder="1" applyProtection="1"/>
    <xf numFmtId="166" fontId="21" fillId="6" borderId="0" xfId="0" applyNumberFormat="1" applyFont="1" applyFill="1" applyAlignment="1" applyProtection="1">
      <alignment horizontal="center"/>
    </xf>
    <xf numFmtId="0" fontId="20" fillId="0" borderId="0" xfId="0" applyFont="1" applyFill="1" applyAlignment="1" applyProtection="1">
      <alignment horizontal="centerContinuous" vertical="center"/>
    </xf>
    <xf numFmtId="0" fontId="25" fillId="0" borderId="0" xfId="0" applyFont="1" applyFill="1" applyProtection="1"/>
    <xf numFmtId="0" fontId="21" fillId="0" borderId="0" xfId="0" applyFont="1" applyFill="1" applyBorder="1" applyAlignment="1" applyProtection="1">
      <alignment horizontal="center" wrapText="1"/>
    </xf>
    <xf numFmtId="0" fontId="21" fillId="0" borderId="1" xfId="0" applyFont="1" applyFill="1" applyBorder="1" applyAlignment="1" applyProtection="1">
      <alignment horizontal="center"/>
    </xf>
    <xf numFmtId="41" fontId="21" fillId="6" borderId="1" xfId="0" applyNumberFormat="1" applyFont="1" applyFill="1" applyBorder="1" applyProtection="1"/>
    <xf numFmtId="0" fontId="25" fillId="0" borderId="0" xfId="0" applyFont="1" applyProtection="1"/>
    <xf numFmtId="0" fontId="20" fillId="0" borderId="0" xfId="0" applyFont="1" applyFill="1" applyBorder="1" applyAlignment="1" applyProtection="1">
      <alignment horizontal="right"/>
    </xf>
    <xf numFmtId="42" fontId="20" fillId="6" borderId="23" xfId="0" applyNumberFormat="1" applyFont="1" applyFill="1" applyBorder="1" applyAlignment="1" applyProtection="1">
      <alignment vertical="center"/>
    </xf>
    <xf numFmtId="0" fontId="21" fillId="0" borderId="0" xfId="0" applyFont="1" applyAlignment="1">
      <alignment vertical="center"/>
    </xf>
    <xf numFmtId="42" fontId="21" fillId="6" borderId="1" xfId="0" applyNumberFormat="1" applyFont="1" applyFill="1" applyBorder="1" applyProtection="1"/>
    <xf numFmtId="0" fontId="21" fillId="0" borderId="0" xfId="0" applyNumberFormat="1" applyFont="1" applyFill="1" applyBorder="1" applyProtection="1"/>
    <xf numFmtId="10" fontId="21" fillId="6" borderId="1" xfId="0" applyNumberFormat="1" applyFont="1" applyFill="1" applyBorder="1" applyProtection="1"/>
    <xf numFmtId="43" fontId="21" fillId="0" borderId="0" xfId="0" applyNumberFormat="1" applyFont="1" applyProtection="1"/>
    <xf numFmtId="0" fontId="21" fillId="0" borderId="0" xfId="0" applyFont="1" applyAlignment="1" applyProtection="1">
      <alignment horizontal="center"/>
    </xf>
    <xf numFmtId="42" fontId="21" fillId="6" borderId="23" xfId="0" applyNumberFormat="1" applyFont="1" applyFill="1" applyBorder="1" applyProtection="1"/>
    <xf numFmtId="0" fontId="21" fillId="0" borderId="0" xfId="0" applyNumberFormat="1" applyFont="1" applyFill="1" applyBorder="1" applyAlignment="1" applyProtection="1"/>
    <xf numFmtId="42" fontId="21" fillId="6" borderId="0" xfId="0" applyNumberFormat="1" applyFont="1" applyFill="1" applyBorder="1" applyProtection="1"/>
    <xf numFmtId="166" fontId="21" fillId="6" borderId="0" xfId="0" applyNumberFormat="1" applyFont="1" applyFill="1" applyBorder="1" applyAlignment="1" applyProtection="1">
      <alignment horizontal="centerContinuous"/>
    </xf>
    <xf numFmtId="0" fontId="21" fillId="6" borderId="0" xfId="0" applyNumberFormat="1" applyFont="1" applyFill="1" applyBorder="1" applyAlignment="1" applyProtection="1">
      <alignment horizontal="centerContinuous"/>
    </xf>
    <xf numFmtId="0" fontId="21" fillId="0" borderId="0" xfId="15" applyFont="1" applyAlignment="1">
      <alignment horizontal="centerContinuous"/>
    </xf>
    <xf numFmtId="0" fontId="21" fillId="0" borderId="0" xfId="15" applyFont="1"/>
    <xf numFmtId="0" fontId="21" fillId="0" borderId="0" xfId="15" applyFont="1" applyProtection="1"/>
    <xf numFmtId="0" fontId="21" fillId="0" borderId="0" xfId="15" applyFont="1" applyFill="1" applyProtection="1"/>
    <xf numFmtId="0" fontId="21" fillId="0" borderId="1" xfId="15" applyFont="1" applyFill="1" applyBorder="1" applyAlignment="1" applyProtection="1">
      <alignment horizontal="center"/>
    </xf>
    <xf numFmtId="166" fontId="21" fillId="6" borderId="0" xfId="15" applyNumberFormat="1" applyFont="1" applyFill="1" applyBorder="1" applyAlignment="1" applyProtection="1">
      <alignment horizontal="centerContinuous"/>
    </xf>
    <xf numFmtId="166" fontId="21" fillId="0" borderId="0" xfId="15" applyNumberFormat="1" applyFont="1" applyFill="1" applyBorder="1" applyAlignment="1" applyProtection="1"/>
    <xf numFmtId="0" fontId="21" fillId="6" borderId="0" xfId="15" applyNumberFormat="1" applyFont="1" applyFill="1" applyBorder="1" applyAlignment="1" applyProtection="1">
      <alignment horizontal="centerContinuous"/>
    </xf>
    <xf numFmtId="0" fontId="21" fillId="0" borderId="0" xfId="15" applyFont="1" applyAlignment="1" applyProtection="1">
      <alignment horizontal="left" vertical="top"/>
    </xf>
    <xf numFmtId="0" fontId="21" fillId="0" borderId="0" xfId="15" applyFont="1" applyAlignment="1">
      <alignment horizontal="left" vertical="top"/>
    </xf>
    <xf numFmtId="0" fontId="20" fillId="0" borderId="0" xfId="15" applyFont="1" applyFill="1" applyAlignment="1" applyProtection="1">
      <alignment horizontal="left" vertical="top" wrapText="1"/>
    </xf>
    <xf numFmtId="0" fontId="20" fillId="0" borderId="0" xfId="15" applyFont="1" applyFill="1" applyAlignment="1" applyProtection="1">
      <alignment horizontal="left" vertical="top"/>
    </xf>
    <xf numFmtId="0" fontId="21" fillId="0" borderId="0" xfId="15" applyFont="1" applyFill="1" applyAlignment="1" applyProtection="1"/>
    <xf numFmtId="0" fontId="27" fillId="0" borderId="0" xfId="0" applyFont="1" applyAlignment="1" applyProtection="1">
      <alignment horizontal="centerContinuous"/>
    </xf>
    <xf numFmtId="0" fontId="21" fillId="0" borderId="0" xfId="0" applyFont="1" applyBorder="1" applyAlignment="1" applyProtection="1">
      <alignment horizontal="center" wrapText="1"/>
    </xf>
    <xf numFmtId="0" fontId="21" fillId="0" borderId="1" xfId="0" applyFont="1" applyBorder="1" applyAlignment="1" applyProtection="1">
      <alignment horizontal="left" wrapText="1"/>
    </xf>
    <xf numFmtId="43" fontId="21" fillId="0" borderId="1" xfId="0" applyNumberFormat="1" applyFont="1" applyBorder="1" applyAlignment="1" applyProtection="1">
      <alignment horizontal="center"/>
    </xf>
    <xf numFmtId="0" fontId="21" fillId="0" borderId="1" xfId="15" applyNumberFormat="1" applyFont="1" applyFill="1" applyBorder="1" applyAlignment="1" applyProtection="1">
      <alignment horizontal="center"/>
      <protection locked="0"/>
    </xf>
    <xf numFmtId="0" fontId="20" fillId="0" borderId="0" xfId="0" applyFont="1" applyAlignment="1" applyProtection="1">
      <alignment vertical="center"/>
    </xf>
    <xf numFmtId="0" fontId="20" fillId="0" borderId="0" xfId="0" applyFont="1" applyAlignment="1" applyProtection="1">
      <alignment horizontal="left" vertical="top" wrapText="1"/>
    </xf>
    <xf numFmtId="166" fontId="21" fillId="6" borderId="0" xfId="0" applyNumberFormat="1" applyFont="1" applyFill="1" applyBorder="1" applyAlignment="1" applyProtection="1">
      <alignment horizontal="center" vertical="center"/>
    </xf>
    <xf numFmtId="0" fontId="20" fillId="0" borderId="0" xfId="0" applyFont="1" applyAlignment="1" applyProtection="1">
      <alignment horizontal="left" wrapText="1"/>
    </xf>
    <xf numFmtId="1" fontId="21" fillId="6" borderId="0" xfId="0" applyNumberFormat="1" applyFont="1" applyFill="1" applyBorder="1" applyAlignment="1" applyProtection="1">
      <alignment horizontal="center" vertical="center"/>
    </xf>
    <xf numFmtId="0" fontId="28" fillId="2" borderId="13" xfId="13" applyFont="1" applyFill="1" applyBorder="1" applyAlignment="1" applyProtection="1">
      <alignment horizontal="center" wrapText="1"/>
    </xf>
    <xf numFmtId="0" fontId="28" fillId="2" borderId="14" xfId="13" applyFont="1" applyFill="1" applyBorder="1" applyAlignment="1" applyProtection="1">
      <alignment horizontal="center" wrapText="1"/>
    </xf>
    <xf numFmtId="167" fontId="28" fillId="2" borderId="14" xfId="13" applyNumberFormat="1" applyFont="1" applyFill="1" applyBorder="1" applyAlignment="1" applyProtection="1">
      <alignment horizontal="center" wrapText="1"/>
    </xf>
    <xf numFmtId="0" fontId="28" fillId="2" borderId="12" xfId="13" applyFont="1" applyFill="1" applyBorder="1" applyAlignment="1" applyProtection="1">
      <alignment horizontal="center" wrapText="1"/>
    </xf>
    <xf numFmtId="0" fontId="29" fillId="5" borderId="8" xfId="13" applyFont="1" applyFill="1" applyBorder="1" applyAlignment="1" applyProtection="1">
      <alignment vertical="center"/>
    </xf>
    <xf numFmtId="0" fontId="28" fillId="5" borderId="21" xfId="13" applyFont="1" applyFill="1" applyBorder="1" applyAlignment="1" applyProtection="1">
      <alignment horizontal="left" wrapText="1"/>
    </xf>
    <xf numFmtId="0" fontId="28" fillId="5" borderId="0" xfId="13" applyFont="1" applyFill="1" applyBorder="1" applyAlignment="1" applyProtection="1">
      <alignment horizontal="center" wrapText="1"/>
    </xf>
    <xf numFmtId="167" fontId="28" fillId="5" borderId="0" xfId="13" applyNumberFormat="1" applyFont="1" applyFill="1" applyBorder="1" applyAlignment="1" applyProtection="1">
      <alignment horizontal="right" wrapText="1"/>
    </xf>
    <xf numFmtId="0" fontId="28" fillId="5" borderId="22" xfId="13" applyFont="1" applyFill="1" applyBorder="1" applyAlignment="1" applyProtection="1">
      <alignment horizontal="right" wrapText="1"/>
    </xf>
    <xf numFmtId="168" fontId="21" fillId="0" borderId="16" xfId="13" applyNumberFormat="1" applyFont="1" applyFill="1" applyBorder="1" applyAlignment="1" applyProtection="1">
      <alignment horizontal="center"/>
      <protection locked="0"/>
    </xf>
    <xf numFmtId="1" fontId="21" fillId="0" borderId="16" xfId="13" applyNumberFormat="1" applyFont="1" applyFill="1" applyBorder="1" applyAlignment="1" applyProtection="1">
      <alignment horizontal="center"/>
      <protection locked="0"/>
    </xf>
    <xf numFmtId="41" fontId="21" fillId="0" borderId="1" xfId="0" applyNumberFormat="1" applyFont="1" applyFill="1" applyBorder="1" applyAlignment="1" applyProtection="1">
      <alignment horizontal="center"/>
      <protection locked="0"/>
    </xf>
    <xf numFmtId="168" fontId="21" fillId="0" borderId="16" xfId="13" applyNumberFormat="1" applyFont="1" applyFill="1" applyBorder="1" applyProtection="1">
      <protection locked="0"/>
    </xf>
    <xf numFmtId="0" fontId="24" fillId="0" borderId="0" xfId="13" applyFont="1" applyProtection="1"/>
    <xf numFmtId="0" fontId="24" fillId="0" borderId="20" xfId="13" applyFont="1" applyFill="1" applyBorder="1" applyProtection="1"/>
    <xf numFmtId="0" fontId="24" fillId="0" borderId="20" xfId="13" applyFont="1" applyFill="1" applyBorder="1" applyAlignment="1" applyProtection="1">
      <alignment horizontal="center"/>
    </xf>
    <xf numFmtId="1" fontId="24" fillId="0" borderId="20" xfId="13" applyNumberFormat="1" applyFont="1" applyFill="1" applyBorder="1" applyAlignment="1" applyProtection="1">
      <alignment horizontal="center"/>
    </xf>
    <xf numFmtId="167" fontId="24" fillId="0" borderId="20" xfId="13" applyNumberFormat="1" applyFont="1" applyFill="1" applyBorder="1" applyProtection="1"/>
    <xf numFmtId="167" fontId="30" fillId="0" borderId="20" xfId="13" applyNumberFormat="1" applyFont="1" applyFill="1" applyBorder="1" applyAlignment="1" applyProtection="1">
      <alignment horizontal="right"/>
    </xf>
    <xf numFmtId="167" fontId="24" fillId="0" borderId="7" xfId="13" applyNumberFormat="1" applyFont="1" applyFill="1" applyBorder="1" applyProtection="1"/>
    <xf numFmtId="0" fontId="24" fillId="0" borderId="7" xfId="13" applyFont="1" applyFill="1" applyBorder="1" applyProtection="1"/>
    <xf numFmtId="41" fontId="21" fillId="0" borderId="1" xfId="0" applyNumberFormat="1" applyFont="1" applyBorder="1" applyProtection="1">
      <protection locked="0"/>
    </xf>
    <xf numFmtId="165" fontId="21" fillId="0" borderId="1" xfId="8" applyNumberFormat="1" applyFont="1" applyBorder="1" applyProtection="1">
      <protection locked="0"/>
    </xf>
    <xf numFmtId="41" fontId="20" fillId="0" borderId="0" xfId="0" applyNumberFormat="1" applyFont="1" applyBorder="1" applyProtection="1"/>
    <xf numFmtId="0" fontId="21" fillId="0" borderId="0" xfId="0" applyNumberFormat="1" applyFont="1" applyFill="1" applyAlignment="1" applyProtection="1"/>
    <xf numFmtId="0" fontId="21" fillId="0" borderId="0" xfId="0" applyFont="1" applyAlignment="1" applyProtection="1">
      <alignment wrapText="1"/>
    </xf>
    <xf numFmtId="0" fontId="21" fillId="0" borderId="1" xfId="0" applyFont="1" applyBorder="1" applyAlignment="1" applyProtection="1">
      <alignment wrapText="1"/>
    </xf>
    <xf numFmtId="0" fontId="21" fillId="0" borderId="1" xfId="0" applyFont="1" applyBorder="1" applyAlignment="1" applyProtection="1">
      <alignment horizontal="center" wrapText="1"/>
    </xf>
    <xf numFmtId="0" fontId="21" fillId="0" borderId="0" xfId="0" applyFont="1" applyAlignment="1" applyProtection="1"/>
    <xf numFmtId="165" fontId="21" fillId="3" borderId="23" xfId="8" applyNumberFormat="1" applyFont="1" applyFill="1" applyBorder="1" applyAlignment="1" applyProtection="1">
      <alignment horizontal="left"/>
    </xf>
    <xf numFmtId="0" fontId="21" fillId="0" borderId="0" xfId="0" applyFont="1" applyFill="1" applyAlignment="1" applyProtection="1">
      <alignment horizontal="right"/>
    </xf>
    <xf numFmtId="0" fontId="20" fillId="0" borderId="0" xfId="0" applyFont="1" applyAlignment="1" applyProtection="1">
      <alignment horizontal="centerContinuous" vertical="center" wrapText="1"/>
    </xf>
    <xf numFmtId="166" fontId="21" fillId="6" borderId="0" xfId="0" applyNumberFormat="1" applyFont="1" applyFill="1" applyAlignment="1" applyProtection="1">
      <alignment horizontal="centerContinuous"/>
    </xf>
    <xf numFmtId="1" fontId="21" fillId="6" borderId="0" xfId="0" applyNumberFormat="1" applyFont="1" applyFill="1" applyBorder="1" applyAlignment="1" applyProtection="1">
      <alignment horizontal="centerContinuous"/>
    </xf>
    <xf numFmtId="49" fontId="21" fillId="0" borderId="0" xfId="0" applyNumberFormat="1" applyFont="1" applyProtection="1"/>
    <xf numFmtId="43" fontId="21" fillId="0" borderId="0" xfId="0" applyNumberFormat="1" applyFont="1" applyFill="1" applyAlignment="1" applyProtection="1">
      <alignment horizontal="right"/>
    </xf>
    <xf numFmtId="49" fontId="21" fillId="0" borderId="0" xfId="0" applyNumberFormat="1" applyFont="1" applyFill="1" applyProtection="1"/>
    <xf numFmtId="0" fontId="21" fillId="0" borderId="0" xfId="0" applyFont="1" applyFill="1" applyAlignment="1" applyProtection="1">
      <alignment horizontal="left"/>
      <protection locked="0"/>
    </xf>
    <xf numFmtId="43" fontId="21" fillId="0" borderId="0" xfId="0" applyNumberFormat="1" applyFont="1" applyFill="1" applyAlignment="1" applyProtection="1">
      <alignment horizontal="left"/>
    </xf>
    <xf numFmtId="0" fontId="20" fillId="0" borderId="0" xfId="0" applyFont="1" applyFill="1" applyAlignment="1" applyProtection="1">
      <alignment horizontal="left" vertical="top"/>
    </xf>
    <xf numFmtId="0" fontId="21" fillId="0" borderId="0" xfId="0" applyFont="1" applyFill="1" applyAlignment="1" applyProtection="1">
      <protection locked="0"/>
    </xf>
    <xf numFmtId="0" fontId="20" fillId="0" borderId="0" xfId="0" applyFont="1" applyFill="1" applyAlignment="1" applyProtection="1">
      <alignment vertical="center"/>
    </xf>
    <xf numFmtId="0" fontId="20" fillId="0" borderId="0" xfId="0" applyFont="1" applyAlignment="1"/>
    <xf numFmtId="0" fontId="20" fillId="0" borderId="0" xfId="0" applyFont="1" applyAlignment="1" applyProtection="1">
      <alignment horizontal="centerContinuous" wrapText="1"/>
    </xf>
    <xf numFmtId="0" fontId="21" fillId="0" borderId="26" xfId="0" applyFont="1" applyBorder="1" applyAlignment="1" applyProtection="1">
      <alignment wrapText="1"/>
    </xf>
    <xf numFmtId="0" fontId="21" fillId="0" borderId="26" xfId="0" applyFont="1" applyBorder="1" applyAlignment="1" applyProtection="1">
      <alignment horizontal="center" wrapText="1"/>
    </xf>
    <xf numFmtId="0" fontId="21" fillId="0" borderId="0" xfId="0" applyFont="1" applyFill="1" applyAlignment="1" applyProtection="1"/>
    <xf numFmtId="0" fontId="21" fillId="0" borderId="0" xfId="0" applyFont="1" applyAlignment="1" applyProtection="1">
      <alignment vertical="center"/>
      <protection locked="0"/>
    </xf>
    <xf numFmtId="0" fontId="21" fillId="0" borderId="29" xfId="15" applyFont="1" applyBorder="1" applyAlignment="1" applyProtection="1">
      <alignment horizontal="center"/>
      <protection locked="0"/>
    </xf>
    <xf numFmtId="0" fontId="24" fillId="0" borderId="0" xfId="13" applyFont="1" applyAlignment="1" applyProtection="1">
      <alignment wrapText="1"/>
    </xf>
    <xf numFmtId="0" fontId="26" fillId="2" borderId="10" xfId="13" applyFont="1" applyFill="1" applyBorder="1" applyAlignment="1" applyProtection="1">
      <alignment horizontal="center" wrapText="1"/>
    </xf>
    <xf numFmtId="0" fontId="26" fillId="2" borderId="11" xfId="30" applyFont="1" applyFill="1" applyBorder="1" applyAlignment="1" applyProtection="1">
      <alignment horizontal="center" wrapText="1"/>
    </xf>
    <xf numFmtId="0" fontId="24" fillId="0" borderId="0" xfId="30" applyFont="1" applyProtection="1"/>
    <xf numFmtId="0" fontId="24" fillId="6" borderId="15" xfId="13" applyFont="1" applyFill="1" applyBorder="1" applyAlignment="1" applyProtection="1">
      <alignment horizontal="center"/>
    </xf>
    <xf numFmtId="167" fontId="17" fillId="0" borderId="28" xfId="30" applyNumberFormat="1" applyFont="1" applyBorder="1" applyAlignment="1" applyProtection="1">
      <alignment horizontal="left"/>
    </xf>
    <xf numFmtId="0" fontId="24" fillId="6" borderId="9" xfId="13" applyFont="1" applyFill="1" applyBorder="1" applyAlignment="1" applyProtection="1">
      <alignment horizontal="center"/>
    </xf>
    <xf numFmtId="14" fontId="21" fillId="0" borderId="1" xfId="0" applyNumberFormat="1" applyFont="1" applyFill="1" applyBorder="1" applyAlignment="1" applyProtection="1">
      <alignment horizontal="centerContinuous"/>
      <protection locked="0"/>
    </xf>
    <xf numFmtId="0" fontId="21" fillId="0" borderId="1" xfId="0" applyFont="1" applyFill="1" applyBorder="1" applyAlignment="1" applyProtection="1">
      <alignment horizontal="centerContinuous"/>
    </xf>
    <xf numFmtId="1" fontId="21" fillId="0" borderId="1" xfId="0" applyNumberFormat="1" applyFont="1" applyFill="1" applyBorder="1" applyAlignment="1" applyProtection="1">
      <alignment horizontal="centerContinuous"/>
      <protection locked="0"/>
    </xf>
    <xf numFmtId="0" fontId="10" fillId="7" borderId="22" xfId="0" applyFont="1" applyFill="1" applyBorder="1"/>
    <xf numFmtId="0" fontId="10" fillId="7" borderId="30" xfId="0" applyFont="1" applyFill="1" applyBorder="1"/>
    <xf numFmtId="0" fontId="20" fillId="0" borderId="8" xfId="15" applyFont="1" applyBorder="1" applyAlignment="1" applyProtection="1"/>
    <xf numFmtId="0" fontId="21" fillId="0" borderId="3" xfId="0" applyFont="1" applyBorder="1" applyAlignment="1"/>
    <xf numFmtId="1" fontId="21" fillId="6" borderId="0" xfId="0" applyNumberFormat="1" applyFont="1" applyFill="1" applyBorder="1" applyAlignment="1" applyProtection="1">
      <alignment horizontal="centerContinuous" vertical="center"/>
    </xf>
    <xf numFmtId="166" fontId="21" fillId="6" borderId="0" xfId="0" applyNumberFormat="1" applyFont="1" applyFill="1" applyBorder="1" applyAlignment="1" applyProtection="1">
      <alignment horizontal="centerContinuous" vertical="center"/>
    </xf>
    <xf numFmtId="165" fontId="21" fillId="0" borderId="16" xfId="8" applyNumberFormat="1" applyFont="1" applyFill="1" applyBorder="1" applyProtection="1">
      <protection locked="0"/>
    </xf>
    <xf numFmtId="165" fontId="30" fillId="6" borderId="20" xfId="8" applyNumberFormat="1" applyFont="1" applyFill="1" applyBorder="1" applyProtection="1"/>
    <xf numFmtId="165" fontId="21" fillId="6" borderId="1" xfId="8" applyNumberFormat="1" applyFont="1" applyFill="1" applyBorder="1" applyProtection="1"/>
    <xf numFmtId="0" fontId="20" fillId="0" borderId="8" xfId="0" applyFont="1" applyBorder="1" applyAlignment="1" applyProtection="1"/>
    <xf numFmtId="0" fontId="20" fillId="0" borderId="3" xfId="0" applyFont="1" applyBorder="1" applyAlignment="1" applyProtection="1">
      <alignment vertical="center"/>
    </xf>
    <xf numFmtId="0" fontId="20" fillId="0" borderId="3" xfId="0" applyFont="1" applyBorder="1" applyAlignment="1" applyProtection="1"/>
    <xf numFmtId="0" fontId="31" fillId="0" borderId="0" xfId="0" applyFont="1" applyAlignment="1">
      <alignment wrapText="1"/>
    </xf>
    <xf numFmtId="0" fontId="13" fillId="0" borderId="0" xfId="0" applyFont="1" applyFill="1"/>
    <xf numFmtId="165" fontId="24" fillId="0" borderId="16" xfId="8" applyNumberFormat="1" applyFont="1" applyFill="1" applyBorder="1" applyAlignment="1" applyProtection="1">
      <protection locked="0"/>
    </xf>
    <xf numFmtId="165" fontId="17" fillId="4" borderId="19" xfId="14" applyNumberFormat="1" applyFont="1" applyFill="1" applyBorder="1" applyProtection="1"/>
    <xf numFmtId="165" fontId="21" fillId="6" borderId="1" xfId="8" applyNumberFormat="1" applyFont="1" applyFill="1" applyBorder="1" applyAlignment="1" applyProtection="1">
      <alignment horizontal="center"/>
    </xf>
    <xf numFmtId="165" fontId="20" fillId="6" borderId="0" xfId="8" applyNumberFormat="1" applyFont="1" applyFill="1" applyBorder="1" applyAlignment="1" applyProtection="1">
      <alignment vertical="center"/>
    </xf>
    <xf numFmtId="165" fontId="20" fillId="0" borderId="0" xfId="0" applyNumberFormat="1" applyFont="1" applyAlignment="1" applyProtection="1">
      <alignment horizontal="left" vertical="top" wrapText="1"/>
    </xf>
    <xf numFmtId="165" fontId="21" fillId="0" borderId="0" xfId="0" applyNumberFormat="1" applyFont="1" applyProtection="1"/>
    <xf numFmtId="165" fontId="21" fillId="6" borderId="1" xfId="0" applyNumberFormat="1" applyFont="1" applyFill="1" applyBorder="1" applyAlignment="1" applyProtection="1"/>
    <xf numFmtId="0" fontId="24" fillId="6" borderId="0" xfId="13" applyFont="1" applyFill="1" applyProtection="1"/>
    <xf numFmtId="0" fontId="21" fillId="0" borderId="0" xfId="0" applyNumberFormat="1" applyFont="1" applyFill="1" applyBorder="1" applyAlignment="1" applyProtection="1">
      <alignment horizontal="centerContinuous"/>
    </xf>
    <xf numFmtId="166" fontId="21" fillId="4" borderId="0" xfId="0" applyNumberFormat="1" applyFont="1" applyFill="1" applyBorder="1" applyAlignment="1" applyProtection="1">
      <alignment horizontal="centerContinuous"/>
    </xf>
    <xf numFmtId="165" fontId="21" fillId="3" borderId="0" xfId="8" applyNumberFormat="1" applyFont="1" applyFill="1" applyBorder="1" applyProtection="1"/>
    <xf numFmtId="0" fontId="21" fillId="0" borderId="0" xfId="0" applyFont="1" applyFill="1" applyAlignment="1" applyProtection="1">
      <alignment horizontal="centerContinuous"/>
    </xf>
    <xf numFmtId="0" fontId="20" fillId="0" borderId="0" xfId="0" applyFont="1" applyFill="1" applyAlignment="1"/>
    <xf numFmtId="0" fontId="20" fillId="0" borderId="0" xfId="0" applyFont="1" applyAlignment="1" applyProtection="1">
      <alignment wrapText="1"/>
    </xf>
    <xf numFmtId="0" fontId="20" fillId="0" borderId="0" xfId="0" applyFont="1" applyFill="1" applyAlignment="1">
      <alignment vertical="center"/>
    </xf>
    <xf numFmtId="0" fontId="20" fillId="0" borderId="0" xfId="0" applyFont="1" applyFill="1" applyAlignment="1" applyProtection="1">
      <alignment wrapText="1"/>
    </xf>
    <xf numFmtId="0" fontId="20" fillId="0" borderId="0" xfId="0" applyFont="1" applyFill="1" applyAlignment="1" applyProtection="1">
      <alignment horizontal="centerContinuous" wrapText="1"/>
    </xf>
    <xf numFmtId="0" fontId="20" fillId="0" borderId="0" xfId="0" applyFont="1" applyFill="1" applyAlignment="1" applyProtection="1">
      <alignment vertical="center" wrapText="1"/>
    </xf>
    <xf numFmtId="0" fontId="20" fillId="0" borderId="0" xfId="0" applyFont="1" applyFill="1" applyAlignment="1" applyProtection="1">
      <alignment horizontal="centerContinuous" vertical="center" wrapText="1"/>
    </xf>
    <xf numFmtId="0" fontId="20" fillId="0" borderId="0" xfId="0" applyFont="1" applyFill="1" applyBorder="1" applyProtection="1"/>
    <xf numFmtId="0" fontId="21" fillId="0" borderId="18" xfId="0" applyFont="1" applyFill="1" applyBorder="1" applyAlignment="1" applyProtection="1">
      <alignment vertical="center" wrapText="1"/>
    </xf>
    <xf numFmtId="0" fontId="21" fillId="0" borderId="1" xfId="0" applyFont="1" applyFill="1" applyBorder="1" applyAlignment="1" applyProtection="1">
      <alignment horizontal="center" wrapText="1"/>
    </xf>
    <xf numFmtId="165" fontId="24" fillId="4" borderId="17" xfId="8" applyNumberFormat="1" applyFont="1" applyFill="1" applyBorder="1" applyProtection="1"/>
    <xf numFmtId="165" fontId="30" fillId="4" borderId="17" xfId="8" applyNumberFormat="1" applyFont="1" applyFill="1" applyBorder="1" applyProtection="1"/>
    <xf numFmtId="49" fontId="33" fillId="0" borderId="0" xfId="0" applyNumberFormat="1" applyFont="1" applyAlignment="1" applyProtection="1">
      <alignment horizontal="right" wrapText="1"/>
    </xf>
    <xf numFmtId="165" fontId="20" fillId="0" borderId="0" xfId="8" applyNumberFormat="1" applyFont="1" applyFill="1" applyBorder="1" applyProtection="1"/>
    <xf numFmtId="165" fontId="21" fillId="0" borderId="0" xfId="8" applyNumberFormat="1" applyFont="1" applyFill="1" applyBorder="1" applyProtection="1"/>
    <xf numFmtId="164" fontId="20" fillId="0" borderId="0" xfId="1" applyNumberFormat="1" applyFont="1" applyFill="1" applyBorder="1" applyProtection="1"/>
    <xf numFmtId="0" fontId="21" fillId="0" borderId="1" xfId="0" applyFont="1" applyFill="1" applyBorder="1" applyAlignment="1" applyProtection="1">
      <alignment horizontal="left" wrapText="1"/>
    </xf>
    <xf numFmtId="0" fontId="21" fillId="0" borderId="0" xfId="15" applyFont="1" applyFill="1" applyBorder="1" applyAlignment="1" applyProtection="1">
      <alignment horizontal="left" wrapText="1"/>
    </xf>
    <xf numFmtId="0" fontId="21" fillId="0" borderId="22" xfId="0" applyFont="1" applyFill="1" applyBorder="1" applyProtection="1"/>
    <xf numFmtId="0" fontId="20" fillId="0" borderId="0" xfId="0" applyFont="1" applyFill="1" applyBorder="1" applyAlignment="1" applyProtection="1">
      <alignment horizontal="centerContinuous" vertical="center"/>
    </xf>
    <xf numFmtId="0" fontId="20" fillId="0" borderId="0" xfId="0" applyFont="1" applyFill="1" applyBorder="1" applyAlignment="1" applyProtection="1">
      <alignment horizontal="centerContinuous"/>
    </xf>
    <xf numFmtId="0" fontId="20" fillId="0" borderId="8" xfId="0" applyFont="1" applyFill="1" applyBorder="1" applyAlignment="1" applyProtection="1">
      <alignment horizontal="centerContinuous" vertical="center"/>
    </xf>
    <xf numFmtId="0" fontId="20" fillId="0" borderId="3" xfId="0" applyFont="1" applyFill="1" applyBorder="1" applyAlignment="1" applyProtection="1">
      <alignment horizontal="centerContinuous" vertical="center"/>
    </xf>
    <xf numFmtId="0" fontId="20" fillId="0" borderId="0" xfId="0" applyFont="1" applyAlignment="1">
      <alignment vertical="center"/>
    </xf>
    <xf numFmtId="0" fontId="20" fillId="0" borderId="32" xfId="0" applyFont="1" applyFill="1" applyBorder="1" applyAlignment="1" applyProtection="1">
      <alignment horizontal="centerContinuous" vertical="center"/>
    </xf>
    <xf numFmtId="165" fontId="20" fillId="0" borderId="0" xfId="0" applyNumberFormat="1" applyFont="1" applyAlignment="1">
      <alignment horizontal="right" vertical="center"/>
    </xf>
    <xf numFmtId="0" fontId="21" fillId="0" borderId="0" xfId="0" applyFont="1" applyFill="1" applyAlignment="1" applyProtection="1">
      <alignment horizontal="centerContinuous" vertical="center"/>
    </xf>
    <xf numFmtId="0" fontId="20" fillId="0" borderId="22" xfId="0" applyFont="1" applyFill="1" applyBorder="1" applyAlignment="1" applyProtection="1">
      <alignment horizontal="centerContinuous" vertical="center"/>
    </xf>
    <xf numFmtId="0" fontId="21" fillId="0" borderId="0" xfId="0" applyFont="1" applyFill="1" applyAlignment="1" applyProtection="1">
      <alignment vertical="center"/>
    </xf>
    <xf numFmtId="0" fontId="21" fillId="0" borderId="0" xfId="0" applyFont="1" applyAlignment="1" applyProtection="1">
      <alignment vertical="center"/>
    </xf>
    <xf numFmtId="0" fontId="24" fillId="0" borderId="0" xfId="13" applyFont="1" applyAlignment="1" applyProtection="1">
      <alignment vertical="center" wrapText="1"/>
    </xf>
    <xf numFmtId="165" fontId="20" fillId="0" borderId="0" xfId="8" applyNumberFormat="1" applyFont="1" applyFill="1" applyBorder="1" applyAlignment="1" applyProtection="1">
      <alignment vertical="center"/>
    </xf>
    <xf numFmtId="164" fontId="21" fillId="0" borderId="32" xfId="2" applyNumberFormat="1" applyFont="1" applyFill="1" applyBorder="1" applyProtection="1">
      <protection locked="0"/>
    </xf>
    <xf numFmtId="165" fontId="21" fillId="0" borderId="32" xfId="8" applyNumberFormat="1" applyFont="1" applyFill="1" applyBorder="1" applyProtection="1">
      <protection locked="0"/>
    </xf>
    <xf numFmtId="49" fontId="21" fillId="0" borderId="0" xfId="0" applyNumberFormat="1" applyFont="1" applyFill="1" applyBorder="1" applyAlignment="1" applyProtection="1">
      <alignment horizontal="center"/>
    </xf>
    <xf numFmtId="0" fontId="21" fillId="0" borderId="23" xfId="0" applyFont="1" applyBorder="1" applyAlignment="1" applyProtection="1">
      <alignment horizontal="center"/>
    </xf>
    <xf numFmtId="49" fontId="33" fillId="0" borderId="0" xfId="0" applyNumberFormat="1" applyFont="1" applyFill="1" applyAlignment="1" applyProtection="1">
      <alignment horizontal="left"/>
    </xf>
    <xf numFmtId="165" fontId="21" fillId="7" borderId="1" xfId="8" applyNumberFormat="1" applyFont="1" applyFill="1" applyBorder="1" applyProtection="1"/>
    <xf numFmtId="165" fontId="21" fillId="7" borderId="1" xfId="8" applyNumberFormat="1" applyFont="1" applyFill="1" applyBorder="1" applyAlignment="1" applyProtection="1">
      <alignment horizontal="center"/>
    </xf>
    <xf numFmtId="0" fontId="24" fillId="7" borderId="15" xfId="13" applyFont="1" applyFill="1" applyBorder="1" applyAlignment="1" applyProtection="1">
      <alignment horizontal="center"/>
    </xf>
    <xf numFmtId="42" fontId="21" fillId="6" borderId="1" xfId="0" applyNumberFormat="1" applyFont="1" applyFill="1" applyBorder="1" applyAlignment="1" applyProtection="1"/>
    <xf numFmtId="42" fontId="20" fillId="0" borderId="0" xfId="0" applyNumberFormat="1" applyFont="1" applyFill="1" applyBorder="1" applyAlignment="1" applyProtection="1">
      <alignment vertical="center"/>
    </xf>
    <xf numFmtId="49" fontId="33" fillId="0" borderId="0" xfId="0" applyNumberFormat="1" applyFont="1" applyFill="1" applyAlignment="1" applyProtection="1">
      <alignment horizontal="left" vertical="center"/>
    </xf>
    <xf numFmtId="0" fontId="20" fillId="0" borderId="0" xfId="0" applyFont="1" applyFill="1" applyBorder="1" applyAlignment="1" applyProtection="1">
      <alignment horizontal="right" vertical="center"/>
    </xf>
    <xf numFmtId="165" fontId="21" fillId="6" borderId="27" xfId="8" applyNumberFormat="1" applyFont="1" applyFill="1" applyBorder="1" applyProtection="1"/>
    <xf numFmtId="165" fontId="24" fillId="7" borderId="35" xfId="8" applyNumberFormat="1" applyFont="1" applyFill="1" applyBorder="1" applyProtection="1"/>
    <xf numFmtId="165" fontId="24" fillId="4" borderId="35" xfId="8" applyNumberFormat="1" applyFont="1" applyFill="1" applyBorder="1" applyProtection="1"/>
    <xf numFmtId="0" fontId="25" fillId="0" borderId="0" xfId="0" applyFont="1" applyFill="1" applyBorder="1" applyProtection="1"/>
    <xf numFmtId="0" fontId="25" fillId="0" borderId="0" xfId="0" applyFont="1" applyFill="1" applyAlignment="1" applyProtection="1">
      <alignment vertical="top"/>
    </xf>
    <xf numFmtId="0" fontId="21" fillId="0" borderId="0" xfId="0" applyFont="1" applyBorder="1" applyAlignment="1" applyProtection="1">
      <alignment horizontal="center"/>
    </xf>
    <xf numFmtId="165" fontId="21" fillId="6" borderId="0" xfId="8" applyNumberFormat="1" applyFont="1" applyFill="1" applyBorder="1" applyProtection="1"/>
    <xf numFmtId="165" fontId="21" fillId="6" borderId="0" xfId="8" applyNumberFormat="1" applyFont="1" applyFill="1" applyBorder="1" applyAlignment="1" applyProtection="1">
      <alignment horizontal="center"/>
    </xf>
    <xf numFmtId="42" fontId="20" fillId="6" borderId="8" xfId="8" applyNumberFormat="1" applyFont="1" applyFill="1" applyBorder="1"/>
    <xf numFmtId="165" fontId="21" fillId="0" borderId="2" xfId="8" applyNumberFormat="1" applyFont="1" applyFill="1" applyBorder="1" applyProtection="1">
      <protection locked="0"/>
    </xf>
    <xf numFmtId="0" fontId="35" fillId="0" borderId="0" xfId="0" applyFont="1" applyProtection="1"/>
    <xf numFmtId="0" fontId="34" fillId="0" borderId="0" xfId="0" applyFont="1" applyProtection="1"/>
    <xf numFmtId="0" fontId="24" fillId="6" borderId="38" xfId="13" applyFont="1" applyFill="1" applyBorder="1" applyAlignment="1" applyProtection="1">
      <alignment horizontal="center"/>
    </xf>
    <xf numFmtId="0" fontId="24" fillId="6" borderId="21" xfId="13" applyFont="1" applyFill="1" applyBorder="1" applyAlignment="1" applyProtection="1">
      <alignment horizontal="center"/>
    </xf>
    <xf numFmtId="165" fontId="30" fillId="4" borderId="40" xfId="8" applyNumberFormat="1" applyFont="1" applyFill="1" applyBorder="1" applyProtection="1"/>
    <xf numFmtId="165" fontId="24" fillId="7" borderId="0" xfId="8" applyNumberFormat="1" applyFont="1" applyFill="1" applyBorder="1" applyProtection="1"/>
    <xf numFmtId="0" fontId="27" fillId="0" borderId="0" xfId="0" applyFont="1" applyAlignment="1" applyProtection="1"/>
    <xf numFmtId="0" fontId="24" fillId="6" borderId="42" xfId="13" applyFont="1" applyFill="1" applyBorder="1" applyAlignment="1" applyProtection="1">
      <alignment horizontal="center"/>
    </xf>
    <xf numFmtId="0" fontId="30" fillId="6" borderId="18" xfId="13" applyFont="1" applyFill="1" applyBorder="1" applyAlignment="1" applyProtection="1">
      <alignment horizontal="center"/>
    </xf>
    <xf numFmtId="165" fontId="17" fillId="4" borderId="44" xfId="8" applyNumberFormat="1" applyFont="1" applyFill="1" applyBorder="1" applyProtection="1"/>
    <xf numFmtId="165" fontId="17" fillId="4" borderId="40" xfId="14" applyNumberFormat="1" applyFont="1" applyFill="1" applyBorder="1" applyProtection="1"/>
    <xf numFmtId="0" fontId="24" fillId="6" borderId="45" xfId="13" applyFont="1" applyFill="1" applyBorder="1" applyAlignment="1" applyProtection="1">
      <alignment horizontal="center"/>
    </xf>
    <xf numFmtId="165" fontId="30" fillId="3" borderId="46" xfId="8" applyNumberFormat="1" applyFont="1" applyFill="1" applyBorder="1" applyAlignment="1" applyProtection="1"/>
    <xf numFmtId="165" fontId="24" fillId="7" borderId="2" xfId="8" applyNumberFormat="1" applyFont="1" applyFill="1" applyBorder="1" applyProtection="1"/>
    <xf numFmtId="165" fontId="20" fillId="6" borderId="2" xfId="8" applyNumberFormat="1" applyFont="1" applyFill="1" applyBorder="1" applyProtection="1"/>
    <xf numFmtId="165" fontId="20" fillId="6" borderId="26" xfId="8" applyNumberFormat="1" applyFont="1" applyFill="1" applyBorder="1" applyProtection="1"/>
    <xf numFmtId="42" fontId="20" fillId="6" borderId="41" xfId="8" applyNumberFormat="1" applyFont="1" applyFill="1" applyBorder="1"/>
    <xf numFmtId="165" fontId="21" fillId="0" borderId="0" xfId="8" applyNumberFormat="1" applyFont="1" applyBorder="1" applyProtection="1">
      <protection locked="0"/>
    </xf>
    <xf numFmtId="0" fontId="21" fillId="0" borderId="0" xfId="15" applyNumberFormat="1" applyFont="1" applyFill="1" applyBorder="1" applyAlignment="1" applyProtection="1">
      <alignment horizontal="center"/>
      <protection locked="0"/>
    </xf>
    <xf numFmtId="165" fontId="21" fillId="6" borderId="32" xfId="8" applyNumberFormat="1" applyFont="1" applyFill="1" applyBorder="1" applyProtection="1"/>
    <xf numFmtId="165" fontId="20" fillId="6" borderId="32" xfId="8" applyNumberFormat="1" applyFont="1" applyFill="1" applyBorder="1" applyAlignment="1" applyProtection="1">
      <alignment vertical="center"/>
    </xf>
    <xf numFmtId="165" fontId="20" fillId="7" borderId="3" xfId="8" applyNumberFormat="1" applyFont="1" applyFill="1" applyBorder="1" applyAlignment="1" applyProtection="1">
      <alignment vertical="center"/>
    </xf>
    <xf numFmtId="41" fontId="21" fillId="0" borderId="0" xfId="0" applyNumberFormat="1" applyFont="1" applyBorder="1" applyProtection="1">
      <protection locked="0"/>
    </xf>
    <xf numFmtId="165" fontId="20" fillId="6" borderId="32" xfId="8" applyNumberFormat="1" applyFont="1" applyFill="1" applyBorder="1" applyProtection="1"/>
    <xf numFmtId="165" fontId="20" fillId="6" borderId="3" xfId="8" applyNumberFormat="1" applyFont="1" applyFill="1" applyBorder="1" applyProtection="1"/>
    <xf numFmtId="164" fontId="21" fillId="0" borderId="49" xfId="2" applyNumberFormat="1" applyFont="1" applyFill="1" applyBorder="1" applyProtection="1">
      <protection locked="0"/>
    </xf>
    <xf numFmtId="165" fontId="21" fillId="0" borderId="49" xfId="8" applyNumberFormat="1" applyFont="1" applyFill="1" applyBorder="1" applyProtection="1">
      <protection locked="0"/>
    </xf>
    <xf numFmtId="164" fontId="21" fillId="6" borderId="32" xfId="0" applyNumberFormat="1" applyFont="1" applyFill="1" applyBorder="1" applyProtection="1"/>
    <xf numFmtId="165" fontId="21" fillId="6" borderId="3" xfId="8" applyNumberFormat="1" applyFont="1" applyFill="1" applyBorder="1" applyProtection="1"/>
    <xf numFmtId="0" fontId="6" fillId="0" borderId="1" xfId="9" applyFill="1" applyBorder="1" applyAlignment="1" applyProtection="1">
      <protection locked="0"/>
    </xf>
    <xf numFmtId="49" fontId="21" fillId="0" borderId="1" xfId="0" applyNumberFormat="1" applyFont="1" applyFill="1" applyBorder="1" applyAlignment="1" applyProtection="1">
      <protection locked="0"/>
    </xf>
    <xf numFmtId="0" fontId="21" fillId="0" borderId="2" xfId="0" applyFont="1" applyFill="1" applyBorder="1" applyAlignment="1" applyProtection="1">
      <protection locked="0"/>
    </xf>
    <xf numFmtId="166" fontId="21" fillId="0" borderId="2" xfId="0" applyNumberFormat="1" applyFont="1" applyFill="1" applyBorder="1" applyAlignment="1" applyProtection="1">
      <protection locked="0"/>
    </xf>
    <xf numFmtId="166" fontId="21" fillId="0" borderId="1" xfId="0" applyNumberFormat="1" applyFont="1" applyFill="1" applyBorder="1" applyAlignment="1" applyProtection="1">
      <protection locked="0"/>
    </xf>
    <xf numFmtId="0" fontId="21" fillId="0" borderId="2" xfId="0" applyFont="1" applyBorder="1" applyAlignment="1" applyProtection="1">
      <alignment horizontal="left"/>
      <protection locked="0"/>
    </xf>
    <xf numFmtId="0" fontId="21" fillId="0" borderId="50" xfId="0" applyFont="1" applyFill="1" applyBorder="1" applyProtection="1"/>
    <xf numFmtId="0" fontId="21" fillId="0" borderId="21" xfId="0" applyFont="1" applyFill="1" applyBorder="1" applyProtection="1"/>
    <xf numFmtId="0" fontId="20" fillId="0" borderId="51" xfId="0" applyFont="1" applyFill="1" applyBorder="1" applyAlignment="1" applyProtection="1">
      <alignment horizontal="centerContinuous"/>
    </xf>
    <xf numFmtId="0" fontId="20" fillId="0" borderId="49" xfId="0" applyFont="1" applyFill="1" applyBorder="1" applyAlignment="1" applyProtection="1">
      <alignment horizontal="centerContinuous"/>
    </xf>
    <xf numFmtId="0" fontId="20" fillId="0" borderId="52" xfId="0" applyFont="1" applyFill="1" applyBorder="1" applyAlignment="1" applyProtection="1">
      <alignment horizontal="centerContinuous"/>
    </xf>
    <xf numFmtId="0" fontId="26" fillId="2" borderId="53" xfId="30" applyFont="1" applyFill="1" applyBorder="1" applyAlignment="1" applyProtection="1">
      <alignment wrapText="1"/>
    </xf>
    <xf numFmtId="0" fontId="26" fillId="2" borderId="10" xfId="30" applyFont="1" applyFill="1" applyBorder="1" applyAlignment="1" applyProtection="1">
      <alignment horizontal="center" wrapText="1"/>
    </xf>
    <xf numFmtId="0" fontId="21" fillId="0" borderId="22" xfId="0" applyNumberFormat="1" applyFont="1" applyFill="1" applyBorder="1" applyAlignment="1" applyProtection="1"/>
    <xf numFmtId="0" fontId="21" fillId="0" borderId="54" xfId="0" applyFont="1" applyFill="1" applyBorder="1" applyProtection="1"/>
    <xf numFmtId="166" fontId="21" fillId="0" borderId="31" xfId="0" applyNumberFormat="1" applyFont="1" applyFill="1" applyBorder="1" applyAlignment="1" applyProtection="1">
      <alignment horizontal="centerContinuous"/>
    </xf>
    <xf numFmtId="166" fontId="21" fillId="6" borderId="31" xfId="0" applyNumberFormat="1" applyFont="1" applyFill="1" applyBorder="1" applyAlignment="1" applyProtection="1">
      <alignment horizontal="centerContinuous"/>
    </xf>
    <xf numFmtId="166" fontId="21" fillId="4" borderId="31" xfId="0" applyNumberFormat="1" applyFont="1" applyFill="1" applyBorder="1" applyAlignment="1" applyProtection="1">
      <alignment horizontal="centerContinuous"/>
    </xf>
    <xf numFmtId="166" fontId="21" fillId="0" borderId="31" xfId="0" applyNumberFormat="1" applyFont="1" applyFill="1" applyBorder="1" applyAlignment="1" applyProtection="1"/>
    <xf numFmtId="0" fontId="21" fillId="0" borderId="30" xfId="0" applyNumberFormat="1" applyFont="1" applyFill="1" applyBorder="1" applyAlignment="1" applyProtection="1"/>
    <xf numFmtId="49" fontId="21" fillId="6" borderId="41" xfId="0" applyNumberFormat="1" applyFont="1" applyFill="1" applyBorder="1" applyAlignment="1" applyProtection="1">
      <alignment horizontal="right" vertical="center"/>
    </xf>
    <xf numFmtId="0" fontId="21" fillId="6" borderId="41" xfId="0" applyFont="1" applyFill="1" applyBorder="1" applyAlignment="1" applyProtection="1">
      <alignment vertical="center"/>
    </xf>
    <xf numFmtId="0" fontId="21" fillId="0" borderId="21" xfId="0" applyFont="1" applyFill="1" applyBorder="1" applyAlignment="1" applyProtection="1">
      <alignment horizontal="right"/>
    </xf>
    <xf numFmtId="166" fontId="21" fillId="6" borderId="22" xfId="0" applyNumberFormat="1" applyFont="1" applyFill="1" applyBorder="1" applyAlignment="1" applyProtection="1">
      <alignment horizontal="left"/>
    </xf>
    <xf numFmtId="0" fontId="21" fillId="6" borderId="22" xfId="0" applyNumberFormat="1" applyFont="1" applyFill="1" applyBorder="1" applyAlignment="1" applyProtection="1">
      <alignment horizontal="center"/>
    </xf>
    <xf numFmtId="0" fontId="21" fillId="0" borderId="54" xfId="0" applyFont="1" applyFill="1" applyBorder="1" applyAlignment="1" applyProtection="1">
      <alignment horizontal="right"/>
    </xf>
    <xf numFmtId="166" fontId="21" fillId="6" borderId="30" xfId="0" applyNumberFormat="1" applyFont="1" applyFill="1" applyBorder="1" applyAlignment="1" applyProtection="1">
      <alignment horizontal="center"/>
    </xf>
    <xf numFmtId="0" fontId="20" fillId="0" borderId="51" xfId="0" applyFont="1" applyBorder="1" applyAlignment="1" applyProtection="1">
      <alignment horizontal="centerContinuous" vertical="center"/>
    </xf>
    <xf numFmtId="0" fontId="20" fillId="0" borderId="49" xfId="0" applyFont="1" applyBorder="1" applyAlignment="1" applyProtection="1">
      <alignment horizontal="centerContinuous" vertical="center"/>
    </xf>
    <xf numFmtId="0" fontId="20" fillId="0" borderId="52" xfId="0" applyFont="1" applyBorder="1" applyAlignment="1" applyProtection="1">
      <alignment horizontal="centerContinuous" vertical="center"/>
    </xf>
    <xf numFmtId="0" fontId="26" fillId="2" borderId="55" xfId="30" applyFont="1" applyFill="1" applyBorder="1" applyAlignment="1" applyProtection="1">
      <alignment horizontal="center" wrapText="1"/>
    </xf>
    <xf numFmtId="0" fontId="21" fillId="0" borderId="56" xfId="0" applyFont="1" applyFill="1" applyBorder="1" applyProtection="1"/>
    <xf numFmtId="0" fontId="30" fillId="6" borderId="45" xfId="13" applyFont="1" applyFill="1" applyBorder="1" applyAlignment="1" applyProtection="1">
      <alignment horizontal="centerContinuous"/>
    </xf>
    <xf numFmtId="49" fontId="33" fillId="0" borderId="21" xfId="0" applyNumberFormat="1" applyFont="1" applyFill="1" applyBorder="1" applyAlignment="1" applyProtection="1">
      <alignment horizontal="left"/>
    </xf>
    <xf numFmtId="0" fontId="24" fillId="0" borderId="0" xfId="13" applyFont="1" applyFill="1" applyBorder="1" applyProtection="1"/>
    <xf numFmtId="0" fontId="24" fillId="0" borderId="22" xfId="13" applyFont="1" applyFill="1" applyBorder="1" applyProtection="1"/>
    <xf numFmtId="0" fontId="21" fillId="0" borderId="57" xfId="0" applyFont="1" applyFill="1" applyBorder="1" applyProtection="1"/>
    <xf numFmtId="166" fontId="21" fillId="6" borderId="58" xfId="0" applyNumberFormat="1" applyFont="1" applyFill="1" applyBorder="1" applyAlignment="1" applyProtection="1">
      <alignment horizontal="centerContinuous"/>
    </xf>
    <xf numFmtId="0" fontId="21" fillId="6" borderId="58" xfId="0" applyNumberFormat="1" applyFont="1" applyFill="1" applyBorder="1" applyAlignment="1" applyProtection="1">
      <alignment horizontal="centerContinuous"/>
    </xf>
    <xf numFmtId="166" fontId="21" fillId="0" borderId="58" xfId="0" applyNumberFormat="1" applyFont="1" applyFill="1" applyBorder="1" applyAlignment="1" applyProtection="1"/>
    <xf numFmtId="0" fontId="24" fillId="0" borderId="58" xfId="13" applyFont="1" applyFill="1" applyBorder="1" applyProtection="1"/>
    <xf numFmtId="0" fontId="24" fillId="0" borderId="59" xfId="13" applyFont="1" applyFill="1" applyBorder="1" applyProtection="1"/>
    <xf numFmtId="0" fontId="21" fillId="0" borderId="51" xfId="15" applyFont="1" applyFill="1" applyBorder="1" applyProtection="1"/>
    <xf numFmtId="0" fontId="25" fillId="0" borderId="49" xfId="15" applyFont="1" applyFill="1" applyBorder="1" applyAlignment="1" applyProtection="1">
      <alignment horizontal="left"/>
    </xf>
    <xf numFmtId="0" fontId="21" fillId="0" borderId="49" xfId="15" applyFont="1" applyFill="1" applyBorder="1" applyAlignment="1" applyProtection="1">
      <alignment horizontal="center" wrapText="1"/>
    </xf>
    <xf numFmtId="0" fontId="21" fillId="0" borderId="52" xfId="15" applyFont="1" applyFill="1" applyBorder="1" applyAlignment="1" applyProtection="1">
      <alignment horizontal="center" wrapText="1"/>
    </xf>
    <xf numFmtId="0" fontId="21" fillId="0" borderId="21" xfId="15" applyFont="1" applyFill="1" applyBorder="1" applyProtection="1"/>
    <xf numFmtId="0" fontId="25" fillId="0" borderId="60" xfId="15" applyFont="1" applyFill="1" applyBorder="1" applyAlignment="1" applyProtection="1">
      <alignment horizontal="center"/>
    </xf>
    <xf numFmtId="49" fontId="21" fillId="0" borderId="21" xfId="0" applyNumberFormat="1" applyFont="1" applyFill="1" applyBorder="1" applyAlignment="1" applyProtection="1">
      <alignment horizontal="center"/>
    </xf>
    <xf numFmtId="165" fontId="21" fillId="6" borderId="60" xfId="8" applyNumberFormat="1" applyFont="1" applyFill="1" applyBorder="1" applyAlignment="1" applyProtection="1">
      <alignment horizontal="center"/>
    </xf>
    <xf numFmtId="165" fontId="21" fillId="6" borderId="22" xfId="8" applyNumberFormat="1" applyFont="1" applyFill="1" applyBorder="1" applyAlignment="1" applyProtection="1">
      <alignment horizontal="center"/>
    </xf>
    <xf numFmtId="165" fontId="20" fillId="6" borderId="33" xfId="8" applyNumberFormat="1" applyFont="1" applyFill="1" applyBorder="1" applyProtection="1"/>
    <xf numFmtId="165" fontId="21" fillId="7" borderId="60" xfId="8" applyNumberFormat="1" applyFont="1" applyFill="1" applyBorder="1" applyAlignment="1" applyProtection="1">
      <alignment horizontal="center"/>
    </xf>
    <xf numFmtId="165" fontId="20" fillId="6" borderId="34" xfId="8" applyNumberFormat="1" applyFont="1" applyFill="1" applyBorder="1" applyProtection="1"/>
    <xf numFmtId="0" fontId="20" fillId="0" borderId="51" xfId="15" applyFont="1" applyBorder="1" applyAlignment="1" applyProtection="1">
      <alignment vertical="top"/>
    </xf>
    <xf numFmtId="0" fontId="14" fillId="0" borderId="49" xfId="15" applyFont="1" applyFill="1" applyBorder="1" applyProtection="1"/>
    <xf numFmtId="0" fontId="20" fillId="0" borderId="49" xfId="15" applyFont="1" applyBorder="1" applyAlignment="1" applyProtection="1">
      <alignment vertical="top"/>
    </xf>
    <xf numFmtId="0" fontId="20" fillId="0" borderId="52" xfId="15" applyFont="1" applyBorder="1" applyAlignment="1" applyProtection="1">
      <alignment vertical="top"/>
    </xf>
    <xf numFmtId="0" fontId="20" fillId="0" borderId="21" xfId="15" applyFont="1" applyBorder="1" applyAlignment="1" applyProtection="1">
      <alignment vertical="top"/>
    </xf>
    <xf numFmtId="0" fontId="20" fillId="0" borderId="0" xfId="15" applyFont="1" applyBorder="1" applyAlignment="1" applyProtection="1">
      <alignment horizontal="left" vertical="top" wrapText="1"/>
    </xf>
    <xf numFmtId="0" fontId="20" fillId="0" borderId="22" xfId="15" applyFont="1" applyBorder="1" applyAlignment="1" applyProtection="1">
      <alignment horizontal="left" vertical="top" wrapText="1"/>
    </xf>
    <xf numFmtId="0" fontId="21" fillId="0" borderId="21" xfId="15" applyFont="1" applyBorder="1" applyProtection="1"/>
    <xf numFmtId="0" fontId="21" fillId="0" borderId="0" xfId="15" applyFont="1" applyBorder="1" applyProtection="1"/>
    <xf numFmtId="0" fontId="20" fillId="0" borderId="22" xfId="15" applyFont="1" applyBorder="1" applyAlignment="1" applyProtection="1">
      <alignment horizontal="left" wrapText="1"/>
    </xf>
    <xf numFmtId="0" fontId="21" fillId="0" borderId="22" xfId="15" applyFont="1" applyBorder="1" applyProtection="1"/>
    <xf numFmtId="0" fontId="21" fillId="0" borderId="54" xfId="15" applyFont="1" applyBorder="1" applyProtection="1"/>
    <xf numFmtId="0" fontId="21" fillId="0" borderId="31" xfId="15" applyFont="1" applyBorder="1" applyProtection="1"/>
    <xf numFmtId="166" fontId="21" fillId="6" borderId="31" xfId="15" applyNumberFormat="1" applyFont="1" applyFill="1" applyBorder="1" applyAlignment="1" applyProtection="1">
      <alignment horizontal="centerContinuous"/>
    </xf>
    <xf numFmtId="166" fontId="21" fillId="0" borderId="31" xfId="15" applyNumberFormat="1" applyFont="1" applyFill="1" applyBorder="1" applyAlignment="1" applyProtection="1"/>
    <xf numFmtId="0" fontId="21" fillId="0" borderId="30" xfId="15" applyFont="1" applyBorder="1" applyProtection="1"/>
    <xf numFmtId="0" fontId="30" fillId="3" borderId="45" xfId="13" applyFont="1" applyFill="1" applyBorder="1" applyAlignment="1" applyProtection="1">
      <alignment horizontal="left"/>
    </xf>
    <xf numFmtId="0" fontId="21" fillId="3" borderId="33" xfId="0" applyFont="1" applyFill="1" applyBorder="1" applyProtection="1"/>
    <xf numFmtId="0" fontId="30" fillId="3" borderId="61" xfId="13" applyFont="1" applyFill="1" applyBorder="1" applyAlignment="1" applyProtection="1">
      <alignment horizontal="left"/>
    </xf>
    <xf numFmtId="0" fontId="21" fillId="3" borderId="48" xfId="0" applyFont="1" applyFill="1" applyBorder="1" applyProtection="1"/>
    <xf numFmtId="0" fontId="20" fillId="3" borderId="8" xfId="15" applyFont="1" applyFill="1" applyBorder="1"/>
    <xf numFmtId="0" fontId="20" fillId="3" borderId="32" xfId="15" applyFont="1" applyFill="1" applyBorder="1"/>
    <xf numFmtId="167" fontId="17" fillId="3" borderId="43" xfId="30" applyNumberFormat="1" applyFont="1" applyFill="1" applyBorder="1" applyAlignment="1" applyProtection="1">
      <alignment horizontal="left"/>
    </xf>
    <xf numFmtId="0" fontId="20" fillId="0" borderId="51" xfId="0" applyFont="1" applyFill="1" applyBorder="1" applyAlignment="1" applyProtection="1">
      <alignment horizontal="centerContinuous" vertical="center"/>
    </xf>
    <xf numFmtId="0" fontId="20" fillId="0" borderId="49" xfId="0" applyFont="1" applyFill="1" applyBorder="1" applyAlignment="1" applyProtection="1">
      <alignment horizontal="centerContinuous" vertical="center"/>
    </xf>
    <xf numFmtId="0" fontId="20" fillId="0" borderId="52" xfId="0" applyFont="1" applyFill="1" applyBorder="1" applyAlignment="1" applyProtection="1">
      <alignment horizontal="centerContinuous" vertical="center"/>
    </xf>
    <xf numFmtId="0" fontId="21" fillId="0" borderId="51" xfId="0" applyFont="1" applyBorder="1" applyProtection="1"/>
    <xf numFmtId="0" fontId="25" fillId="0" borderId="49" xfId="0" applyFont="1" applyBorder="1" applyProtection="1"/>
    <xf numFmtId="0" fontId="21" fillId="0" borderId="49" xfId="0" applyFont="1" applyBorder="1" applyAlignment="1" applyProtection="1">
      <alignment horizontal="center" wrapText="1"/>
    </xf>
    <xf numFmtId="0" fontId="21" fillId="0" borderId="52" xfId="0" applyFont="1" applyBorder="1" applyAlignment="1" applyProtection="1">
      <alignment horizontal="center" wrapText="1"/>
    </xf>
    <xf numFmtId="165" fontId="21" fillId="6" borderId="22" xfId="8" applyNumberFormat="1" applyFont="1" applyFill="1" applyBorder="1" applyProtection="1"/>
    <xf numFmtId="0" fontId="21" fillId="0" borderId="21" xfId="0" applyFont="1" applyBorder="1" applyProtection="1"/>
    <xf numFmtId="0" fontId="20" fillId="0" borderId="0" xfId="0" applyFont="1" applyBorder="1" applyAlignment="1" applyProtection="1">
      <alignment vertical="center"/>
    </xf>
    <xf numFmtId="165" fontId="20" fillId="6" borderId="22" xfId="8" applyNumberFormat="1" applyFont="1" applyFill="1" applyBorder="1" applyAlignment="1" applyProtection="1">
      <alignment vertical="center"/>
    </xf>
    <xf numFmtId="49" fontId="33" fillId="0" borderId="0" xfId="0" applyNumberFormat="1" applyFont="1" applyBorder="1" applyAlignment="1" applyProtection="1">
      <alignment horizontal="centerContinuous" wrapText="1"/>
    </xf>
    <xf numFmtId="0" fontId="10" fillId="0" borderId="0" xfId="0" applyFont="1" applyBorder="1" applyAlignment="1" applyProtection="1">
      <alignment horizontal="centerContinuous" wrapText="1"/>
    </xf>
    <xf numFmtId="0" fontId="21" fillId="0" borderId="0" xfId="0" applyFont="1" applyBorder="1" applyProtection="1"/>
    <xf numFmtId="0" fontId="20" fillId="0" borderId="0" xfId="0" applyFont="1" applyBorder="1" applyAlignment="1" applyProtection="1">
      <alignment horizontal="left" wrapText="1"/>
    </xf>
    <xf numFmtId="0" fontId="20" fillId="0" borderId="22" xfId="0" applyFont="1" applyBorder="1" applyAlignment="1" applyProtection="1">
      <alignment horizontal="left" wrapText="1"/>
    </xf>
    <xf numFmtId="43" fontId="21" fillId="0" borderId="22" xfId="0" applyNumberFormat="1" applyFont="1" applyBorder="1" applyProtection="1"/>
    <xf numFmtId="0" fontId="21" fillId="0" borderId="54" xfId="0" applyFont="1" applyBorder="1" applyProtection="1"/>
    <xf numFmtId="0" fontId="21" fillId="0" borderId="31" xfId="0" applyFont="1" applyBorder="1" applyProtection="1"/>
    <xf numFmtId="166" fontId="21" fillId="6" borderId="31" xfId="0" applyNumberFormat="1" applyFont="1" applyFill="1" applyBorder="1" applyAlignment="1" applyProtection="1">
      <alignment horizontal="center"/>
    </xf>
    <xf numFmtId="43" fontId="21" fillId="0" borderId="30" xfId="0" applyNumberFormat="1" applyFont="1" applyBorder="1" applyProtection="1"/>
    <xf numFmtId="0" fontId="30" fillId="3" borderId="4" xfId="13" applyFont="1" applyFill="1" applyBorder="1" applyAlignment="1" applyProtection="1">
      <alignment horizontal="left"/>
    </xf>
    <xf numFmtId="0" fontId="21" fillId="3" borderId="32" xfId="0" applyFont="1" applyFill="1" applyBorder="1" applyProtection="1"/>
    <xf numFmtId="165" fontId="21" fillId="3" borderId="32" xfId="8" applyNumberFormat="1" applyFont="1" applyFill="1" applyBorder="1" applyProtection="1"/>
    <xf numFmtId="0" fontId="20" fillId="3" borderId="8" xfId="0" applyFont="1" applyFill="1" applyBorder="1" applyProtection="1"/>
    <xf numFmtId="0" fontId="20" fillId="3" borderId="32" xfId="0" applyFont="1" applyFill="1" applyBorder="1" applyAlignment="1" applyProtection="1">
      <alignment vertical="center"/>
    </xf>
    <xf numFmtId="49" fontId="21" fillId="3" borderId="8" xfId="0" applyNumberFormat="1" applyFont="1" applyFill="1" applyBorder="1" applyAlignment="1" applyProtection="1">
      <alignment horizontal="right"/>
    </xf>
    <xf numFmtId="49" fontId="20" fillId="3" borderId="32" xfId="0" applyNumberFormat="1" applyFont="1" applyFill="1" applyBorder="1" applyAlignment="1" applyProtection="1">
      <alignment horizontal="left"/>
    </xf>
    <xf numFmtId="0" fontId="20" fillId="3" borderId="8" xfId="0" applyFont="1" applyFill="1" applyBorder="1" applyAlignment="1" applyProtection="1">
      <alignment horizontal="left"/>
    </xf>
    <xf numFmtId="165" fontId="21" fillId="0" borderId="31" xfId="8" applyNumberFormat="1" applyFont="1" applyFill="1" applyBorder="1" applyProtection="1">
      <protection locked="0"/>
    </xf>
    <xf numFmtId="41" fontId="21" fillId="3" borderId="32" xfId="0" applyNumberFormat="1" applyFont="1" applyFill="1" applyBorder="1" applyProtection="1"/>
    <xf numFmtId="165" fontId="21" fillId="3" borderId="3" xfId="8" applyNumberFormat="1" applyFont="1" applyFill="1" applyBorder="1" applyProtection="1"/>
    <xf numFmtId="165" fontId="21" fillId="7" borderId="37" xfId="8" applyNumberFormat="1" applyFont="1" applyFill="1" applyBorder="1" applyProtection="1"/>
    <xf numFmtId="1" fontId="21" fillId="0" borderId="0" xfId="0" applyNumberFormat="1" applyFont="1" applyFill="1" applyBorder="1" applyAlignment="1" applyProtection="1">
      <alignment horizontal="centerContinuous"/>
    </xf>
    <xf numFmtId="165" fontId="30" fillId="3" borderId="47" xfId="8" applyNumberFormat="1" applyFont="1" applyFill="1" applyBorder="1" applyAlignment="1" applyProtection="1"/>
    <xf numFmtId="165" fontId="24" fillId="7" borderId="16" xfId="8" applyNumberFormat="1" applyFont="1" applyFill="1" applyBorder="1" applyAlignment="1" applyProtection="1"/>
    <xf numFmtId="0" fontId="21" fillId="3" borderId="3" xfId="15" applyNumberFormat="1" applyFont="1" applyFill="1" applyBorder="1" applyAlignment="1" applyProtection="1">
      <alignment horizontal="center"/>
    </xf>
    <xf numFmtId="0" fontId="21" fillId="0" borderId="0" xfId="0" applyFont="1" applyBorder="1" applyAlignment="1" applyProtection="1"/>
    <xf numFmtId="164" fontId="21" fillId="0" borderId="24" xfId="1" applyNumberFormat="1" applyFont="1" applyFill="1" applyBorder="1" applyProtection="1">
      <protection locked="0"/>
    </xf>
    <xf numFmtId="164" fontId="21" fillId="0" borderId="5" xfId="1" applyNumberFormat="1" applyFont="1" applyFill="1" applyBorder="1" applyProtection="1">
      <protection locked="0"/>
    </xf>
    <xf numFmtId="165" fontId="21" fillId="0" borderId="1" xfId="8" applyNumberFormat="1" applyFont="1" applyFill="1" applyBorder="1" applyProtection="1">
      <protection locked="0"/>
    </xf>
    <xf numFmtId="165" fontId="21" fillId="0" borderId="16" xfId="8" applyNumberFormat="1" applyFont="1" applyFill="1" applyBorder="1" applyAlignment="1" applyProtection="1">
      <protection locked="0"/>
    </xf>
    <xf numFmtId="165" fontId="21" fillId="0" borderId="16" xfId="8" applyNumberFormat="1" applyFont="1" applyBorder="1" applyProtection="1">
      <protection locked="0"/>
    </xf>
    <xf numFmtId="165" fontId="21" fillId="0" borderId="36" xfId="8" applyNumberFormat="1" applyFont="1" applyBorder="1" applyProtection="1">
      <protection locked="0"/>
    </xf>
    <xf numFmtId="165" fontId="21" fillId="0" borderId="39" xfId="8" applyNumberFormat="1" applyFont="1" applyFill="1" applyBorder="1" applyAlignment="1" applyProtection="1">
      <protection locked="0"/>
    </xf>
    <xf numFmtId="165" fontId="21" fillId="0" borderId="2" xfId="8" applyNumberFormat="1" applyFont="1" applyBorder="1" applyProtection="1">
      <protection locked="0"/>
    </xf>
    <xf numFmtId="0" fontId="21" fillId="0" borderId="15" xfId="13" applyFont="1" applyBorder="1" applyAlignment="1" applyProtection="1">
      <alignment horizontal="left"/>
      <protection locked="0"/>
    </xf>
    <xf numFmtId="0" fontId="21" fillId="0" borderId="15" xfId="13" applyFont="1" applyBorder="1" applyProtection="1">
      <protection locked="0"/>
    </xf>
    <xf numFmtId="0" fontId="21" fillId="0" borderId="25" xfId="13" applyNumberFormat="1" applyFont="1" applyFill="1" applyBorder="1" applyProtection="1">
      <protection locked="0"/>
    </xf>
    <xf numFmtId="165" fontId="21" fillId="6" borderId="17" xfId="8" applyNumberFormat="1" applyFont="1" applyFill="1" applyBorder="1" applyAlignment="1" applyProtection="1">
      <alignment horizontal="right"/>
    </xf>
    <xf numFmtId="165" fontId="21" fillId="0" borderId="17" xfId="8" applyNumberFormat="1" applyFont="1" applyFill="1" applyBorder="1" applyAlignment="1" applyProtection="1">
      <alignment horizontal="right"/>
      <protection locked="0"/>
    </xf>
    <xf numFmtId="165" fontId="21" fillId="6" borderId="17" xfId="1" applyNumberFormat="1" applyFont="1" applyFill="1" applyBorder="1" applyAlignment="1" applyProtection="1">
      <alignment horizontal="right"/>
    </xf>
    <xf numFmtId="165" fontId="21" fillId="0" borderId="2" xfId="8" applyNumberFormat="1" applyFont="1" applyFill="1" applyBorder="1" applyProtection="1"/>
    <xf numFmtId="0" fontId="21" fillId="0" borderId="1" xfId="0" applyFont="1" applyBorder="1" applyAlignment="1" applyProtection="1">
      <alignment horizontal="left" vertical="center" wrapText="1"/>
    </xf>
    <xf numFmtId="0" fontId="21" fillId="0" borderId="1" xfId="0" applyFont="1" applyBorder="1" applyAlignment="1" applyProtection="1">
      <alignment horizontal="center" vertical="center"/>
    </xf>
    <xf numFmtId="43" fontId="21" fillId="0" borderId="60" xfId="0" applyNumberFormat="1" applyFont="1" applyBorder="1" applyAlignment="1" applyProtection="1">
      <alignment horizontal="center" vertical="center"/>
    </xf>
    <xf numFmtId="0" fontId="21" fillId="0" borderId="38" xfId="0" applyFont="1" applyBorder="1" applyAlignment="1" applyProtection="1">
      <alignment vertical="center"/>
    </xf>
  </cellXfs>
  <cellStyles count="31">
    <cellStyle name="Comma" xfId="1" builtinId="3"/>
    <cellStyle name="Comma 2" xfId="2"/>
    <cellStyle name="Comma 2 2" xfId="3"/>
    <cellStyle name="Comma 2 2 2" xfId="18"/>
    <cellStyle name="Comma 2 3" xfId="4"/>
    <cellStyle name="Comma 2 3 2" xfId="19"/>
    <cellStyle name="Comma 2 4" xfId="5"/>
    <cellStyle name="Comma 2 4 2" xfId="20"/>
    <cellStyle name="Comma 2 5" xfId="17"/>
    <cellStyle name="Comma 3" xfId="6"/>
    <cellStyle name="Comma 3 2" xfId="21"/>
    <cellStyle name="Comma 4" xfId="7"/>
    <cellStyle name="Comma 4 2" xfId="22"/>
    <cellStyle name="Currency" xfId="8" builtinId="4"/>
    <cellStyle name="Currency 2" xfId="14"/>
    <cellStyle name="Hyperlink" xfId="9" builtinId="8"/>
    <cellStyle name="Normal" xfId="0" builtinId="0"/>
    <cellStyle name="Normal 2" xfId="10"/>
    <cellStyle name="Normal 2 2" xfId="23"/>
    <cellStyle name="Normal 3" xfId="11"/>
    <cellStyle name="Normal 3 2" xfId="24"/>
    <cellStyle name="Normal 4" xfId="13"/>
    <cellStyle name="Normal 4 2" xfId="16"/>
    <cellStyle name="Normal 4 2 2" xfId="26"/>
    <cellStyle name="Normal 4 2 2 2" xfId="30"/>
    <cellStyle name="Normal 4 3" xfId="25"/>
    <cellStyle name="Normal 5" xfId="15"/>
    <cellStyle name="Normal 6" xfId="28"/>
    <cellStyle name="Percent" xfId="12" builtinId="5"/>
    <cellStyle name="Percent 2" xfId="27"/>
    <cellStyle name="Percent 3" xfId="29"/>
  </cellStyles>
  <dxfs count="0"/>
  <tableStyles count="0" defaultTableStyle="TableStyleMedium9" defaultPivotStyle="PivotStyleLight16"/>
  <colors>
    <mruColors>
      <color rgb="FFC0C0C0"/>
      <color rgb="FF969696"/>
      <color rgb="FF333333"/>
      <color rgb="FF3399FF"/>
      <color rgb="FFCCECFF"/>
      <color rgb="FF003366"/>
      <color rgb="FFF7FD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C101"/>
  <sheetViews>
    <sheetView tabSelected="1" zoomScale="84" zoomScaleNormal="84" zoomScaleSheetLayoutView="92" workbookViewId="0"/>
  </sheetViews>
  <sheetFormatPr defaultColWidth="0" defaultRowHeight="15" zeroHeight="1" x14ac:dyDescent="0.25"/>
  <cols>
    <col min="1" max="1" width="3.88671875" style="99" customWidth="1"/>
    <col min="2" max="2" width="24.109375" style="66" customWidth="1"/>
    <col min="3" max="3" width="31.77734375" style="66" customWidth="1"/>
    <col min="4" max="4" width="6.33203125" style="66" customWidth="1"/>
    <col min="5" max="5" width="24.5546875" style="66" customWidth="1"/>
    <col min="6" max="6" width="14.33203125" style="66" customWidth="1"/>
    <col min="7" max="7" width="34" style="66" customWidth="1"/>
    <col min="8" max="8" width="9.33203125" style="66" hidden="1"/>
    <col min="9" max="9" width="11.21875" style="185" hidden="1"/>
    <col min="10" max="10" width="9.33203125" style="66" hidden="1"/>
    <col min="11" max="12" width="0" style="66" hidden="1"/>
    <col min="13" max="16383" width="9.33203125" style="66" hidden="1"/>
    <col min="16384" max="16384" width="4.88671875" style="66" hidden="1" customWidth="1"/>
  </cols>
  <sheetData>
    <row r="1" spans="1:10" x14ac:dyDescent="0.25">
      <c r="A1" s="188" t="s">
        <v>54</v>
      </c>
      <c r="B1" s="62"/>
      <c r="C1" s="62"/>
      <c r="D1" s="62"/>
      <c r="E1" s="62"/>
      <c r="F1" s="62"/>
    </row>
    <row r="2" spans="1:10" x14ac:dyDescent="0.25">
      <c r="A2" s="89" t="s">
        <v>51</v>
      </c>
      <c r="B2" s="62"/>
      <c r="C2" s="62"/>
      <c r="D2" s="62"/>
      <c r="E2" s="62"/>
      <c r="F2" s="62"/>
      <c r="G2" s="186"/>
    </row>
    <row r="3" spans="1:10" ht="30.45" customHeight="1" x14ac:dyDescent="0.3">
      <c r="A3" s="63" t="s">
        <v>207</v>
      </c>
      <c r="B3" s="58"/>
      <c r="C3" s="58"/>
      <c r="D3" s="58"/>
      <c r="E3" s="58"/>
      <c r="F3" s="58"/>
      <c r="G3" s="58"/>
      <c r="H3" s="60"/>
    </row>
    <row r="4" spans="1:10" ht="15" customHeight="1" x14ac:dyDescent="0.3">
      <c r="A4" s="64" t="s">
        <v>153</v>
      </c>
      <c r="B4" s="64"/>
      <c r="C4" s="64"/>
      <c r="D4" s="64"/>
      <c r="E4" s="64"/>
      <c r="F4" s="64"/>
      <c r="G4" s="64"/>
      <c r="H4" s="60"/>
    </row>
    <row r="5" spans="1:10" ht="16.350000000000001" customHeight="1" x14ac:dyDescent="0.3">
      <c r="A5" s="63" t="s">
        <v>292</v>
      </c>
      <c r="B5" s="65"/>
      <c r="D5" s="65"/>
      <c r="E5" s="65"/>
      <c r="F5" s="65"/>
      <c r="G5" s="65"/>
      <c r="H5" s="60"/>
    </row>
    <row r="6" spans="1:10" ht="24" customHeight="1" x14ac:dyDescent="0.3">
      <c r="A6" s="61" t="s">
        <v>6</v>
      </c>
      <c r="B6" s="67" t="s">
        <v>35</v>
      </c>
      <c r="C6" s="62"/>
      <c r="D6" s="62"/>
      <c r="E6" s="62"/>
      <c r="F6" s="62"/>
      <c r="G6" s="62"/>
    </row>
    <row r="7" spans="1:10" ht="22.35" customHeight="1" x14ac:dyDescent="0.25">
      <c r="A7" s="61"/>
      <c r="B7" s="181" t="s">
        <v>214</v>
      </c>
      <c r="C7" s="320"/>
      <c r="E7" s="68"/>
      <c r="F7" s="69" t="s">
        <v>53</v>
      </c>
      <c r="G7" s="81"/>
    </row>
    <row r="8" spans="1:10" ht="19.95" customHeight="1" x14ac:dyDescent="0.25">
      <c r="A8" s="61"/>
      <c r="B8" s="181" t="s">
        <v>36</v>
      </c>
      <c r="C8" s="321"/>
      <c r="E8" s="62"/>
      <c r="F8" s="69" t="s">
        <v>96</v>
      </c>
      <c r="G8" s="70"/>
    </row>
    <row r="9" spans="1:10" ht="19.95" customHeight="1" x14ac:dyDescent="0.25">
      <c r="A9" s="61"/>
      <c r="B9" s="75" t="s">
        <v>52</v>
      </c>
      <c r="C9" s="322"/>
      <c r="E9" s="71"/>
      <c r="F9" s="75" t="s">
        <v>38</v>
      </c>
      <c r="G9" s="70"/>
    </row>
    <row r="10" spans="1:10" ht="19.95" customHeight="1" x14ac:dyDescent="0.3">
      <c r="A10" s="61"/>
      <c r="B10" s="75" t="s">
        <v>65</v>
      </c>
      <c r="C10" s="322"/>
      <c r="E10" s="76"/>
      <c r="F10" s="75" t="s">
        <v>49</v>
      </c>
      <c r="G10" s="319"/>
    </row>
    <row r="11" spans="1:10" ht="19.95" customHeight="1" x14ac:dyDescent="0.25">
      <c r="A11" s="61"/>
      <c r="B11" s="75" t="s">
        <v>60</v>
      </c>
      <c r="C11" s="323"/>
      <c r="E11" s="71"/>
      <c r="F11" s="75" t="s">
        <v>62</v>
      </c>
      <c r="G11" s="321"/>
    </row>
    <row r="12" spans="1:10" ht="19.95" customHeight="1" x14ac:dyDescent="0.25">
      <c r="A12" s="61"/>
      <c r="B12" s="75" t="s">
        <v>61</v>
      </c>
      <c r="C12" s="322"/>
      <c r="D12" s="75" t="s">
        <v>63</v>
      </c>
      <c r="E12" s="77" t="s">
        <v>167</v>
      </c>
      <c r="F12" s="75" t="s">
        <v>64</v>
      </c>
      <c r="G12" s="324"/>
    </row>
    <row r="13" spans="1:10" ht="19.95" customHeight="1" x14ac:dyDescent="0.25">
      <c r="A13" s="61"/>
      <c r="B13" s="75" t="s">
        <v>267</v>
      </c>
      <c r="C13" s="322"/>
      <c r="D13" s="75"/>
      <c r="E13" s="285"/>
      <c r="F13" s="75"/>
      <c r="G13" s="433"/>
    </row>
    <row r="14" spans="1:10" s="62" customFormat="1" ht="26.55" customHeight="1" x14ac:dyDescent="0.3">
      <c r="A14" s="61" t="s">
        <v>8</v>
      </c>
      <c r="B14" s="63" t="s">
        <v>166</v>
      </c>
      <c r="C14" s="72"/>
      <c r="D14" s="72"/>
      <c r="E14" s="72"/>
      <c r="F14" s="71"/>
      <c r="G14" s="79"/>
      <c r="I14" s="187"/>
      <c r="J14" s="187"/>
    </row>
    <row r="15" spans="1:10" s="62" customFormat="1" ht="16.05" customHeight="1" x14ac:dyDescent="0.25">
      <c r="A15" s="61"/>
      <c r="B15" s="80" t="s">
        <v>181</v>
      </c>
      <c r="C15" s="72"/>
      <c r="D15" s="72"/>
      <c r="E15" s="72"/>
      <c r="F15" s="71"/>
      <c r="G15" s="79"/>
      <c r="I15" s="187"/>
      <c r="J15" s="187"/>
    </row>
    <row r="16" spans="1:10" s="62" customFormat="1" ht="16.95" customHeight="1" x14ac:dyDescent="0.25">
      <c r="A16" s="61"/>
      <c r="B16" s="80" t="s">
        <v>165</v>
      </c>
      <c r="C16" s="81"/>
      <c r="D16" s="72"/>
      <c r="E16" s="72"/>
      <c r="F16" s="71"/>
      <c r="G16" s="79"/>
      <c r="I16" s="187"/>
      <c r="J16" s="187"/>
    </row>
    <row r="17" spans="1:9" ht="28.05" customHeight="1" x14ac:dyDescent="0.3">
      <c r="A17" s="61" t="s">
        <v>10</v>
      </c>
      <c r="B17" s="67" t="s">
        <v>211</v>
      </c>
      <c r="C17" s="62"/>
      <c r="D17" s="62"/>
      <c r="E17" s="62"/>
      <c r="F17" s="62"/>
      <c r="G17" s="62"/>
      <c r="I17" s="66"/>
    </row>
    <row r="18" spans="1:9" ht="14.1" customHeight="1" x14ac:dyDescent="0.25">
      <c r="A18" s="61"/>
      <c r="B18" s="82" t="s">
        <v>86</v>
      </c>
      <c r="C18" s="82"/>
      <c r="D18" s="82"/>
      <c r="E18" s="82"/>
      <c r="F18" s="82"/>
      <c r="G18" s="82"/>
      <c r="H18" s="62"/>
    </row>
    <row r="19" spans="1:9" ht="15.45" customHeight="1" x14ac:dyDescent="0.25">
      <c r="A19" s="83" t="s">
        <v>87</v>
      </c>
      <c r="B19" s="84" t="s">
        <v>88</v>
      </c>
      <c r="C19" s="84"/>
      <c r="D19" s="84"/>
      <c r="E19" s="84"/>
      <c r="F19" s="84"/>
      <c r="G19" s="84"/>
      <c r="H19" s="62"/>
    </row>
    <row r="20" spans="1:9" ht="15" customHeight="1" x14ac:dyDescent="0.25">
      <c r="A20" s="83" t="s">
        <v>89</v>
      </c>
      <c r="B20" s="85" t="s">
        <v>208</v>
      </c>
      <c r="C20" s="86"/>
      <c r="D20" s="86"/>
      <c r="E20" s="86"/>
      <c r="F20" s="86"/>
      <c r="G20" s="86"/>
    </row>
    <row r="21" spans="1:9" ht="15" customHeight="1" x14ac:dyDescent="0.25">
      <c r="A21" s="83"/>
      <c r="B21" s="85" t="s">
        <v>182</v>
      </c>
      <c r="C21" s="86"/>
      <c r="D21" s="86"/>
      <c r="E21" s="86"/>
      <c r="F21" s="86"/>
      <c r="G21" s="86"/>
    </row>
    <row r="22" spans="1:9" x14ac:dyDescent="0.25">
      <c r="A22" s="83"/>
      <c r="B22" s="85" t="s">
        <v>183</v>
      </c>
      <c r="C22" s="86"/>
      <c r="D22" s="86"/>
      <c r="E22" s="86"/>
      <c r="F22" s="86"/>
      <c r="G22" s="86"/>
    </row>
    <row r="23" spans="1:9" ht="17.399999999999999" customHeight="1" x14ac:dyDescent="0.25">
      <c r="A23" s="83" t="s">
        <v>90</v>
      </c>
      <c r="B23" s="85" t="s">
        <v>184</v>
      </c>
      <c r="C23" s="85"/>
      <c r="D23" s="85"/>
      <c r="E23" s="85"/>
      <c r="F23" s="85"/>
      <c r="G23" s="85"/>
    </row>
    <row r="24" spans="1:9" ht="17.399999999999999" customHeight="1" x14ac:dyDescent="0.25">
      <c r="A24" s="83"/>
      <c r="B24" s="85" t="s">
        <v>185</v>
      </c>
      <c r="C24" s="85"/>
      <c r="D24" s="85"/>
      <c r="E24" s="85"/>
      <c r="F24" s="85"/>
      <c r="G24" s="85"/>
    </row>
    <row r="25" spans="1:9" ht="15.6" customHeight="1" x14ac:dyDescent="0.25">
      <c r="A25" s="83" t="s">
        <v>91</v>
      </c>
      <c r="B25" s="84" t="s">
        <v>186</v>
      </c>
      <c r="C25" s="84"/>
      <c r="D25" s="84"/>
      <c r="E25" s="84"/>
      <c r="F25" s="84"/>
      <c r="G25" s="84"/>
    </row>
    <row r="26" spans="1:9" x14ac:dyDescent="0.25">
      <c r="A26" s="83"/>
      <c r="B26" s="84" t="s">
        <v>187</v>
      </c>
      <c r="C26" s="84"/>
      <c r="D26" s="84"/>
      <c r="E26" s="84"/>
      <c r="F26" s="84"/>
      <c r="G26" s="84"/>
    </row>
    <row r="27" spans="1:9" ht="16.2" customHeight="1" x14ac:dyDescent="0.25">
      <c r="A27" s="83"/>
      <c r="B27" s="84" t="s">
        <v>188</v>
      </c>
      <c r="C27" s="84"/>
      <c r="D27" s="84"/>
      <c r="E27" s="84"/>
      <c r="F27" s="84"/>
      <c r="G27" s="84"/>
    </row>
    <row r="28" spans="1:9" ht="16.2" customHeight="1" x14ac:dyDescent="0.25">
      <c r="A28" s="83"/>
      <c r="B28" s="84" t="s">
        <v>189</v>
      </c>
      <c r="C28" s="84"/>
      <c r="D28" s="84"/>
      <c r="E28" s="84"/>
      <c r="F28" s="84"/>
      <c r="G28" s="84"/>
    </row>
    <row r="29" spans="1:9" ht="16.8" customHeight="1" x14ac:dyDescent="0.25">
      <c r="A29" s="83" t="s">
        <v>92</v>
      </c>
      <c r="B29" s="84" t="s">
        <v>190</v>
      </c>
      <c r="C29" s="84"/>
      <c r="D29" s="84"/>
      <c r="E29" s="84"/>
      <c r="F29" s="84"/>
      <c r="G29" s="84"/>
    </row>
    <row r="30" spans="1:9" ht="17.399999999999999" customHeight="1" x14ac:dyDescent="0.25">
      <c r="A30" s="83"/>
      <c r="B30" s="84" t="s">
        <v>191</v>
      </c>
      <c r="C30" s="84"/>
      <c r="D30" s="84"/>
      <c r="E30" s="84"/>
      <c r="F30" s="84"/>
      <c r="G30" s="84"/>
    </row>
    <row r="31" spans="1:9" x14ac:dyDescent="0.25">
      <c r="A31" s="83" t="s">
        <v>93</v>
      </c>
      <c r="B31" s="84" t="s">
        <v>192</v>
      </c>
      <c r="C31" s="84"/>
      <c r="D31" s="84"/>
      <c r="E31" s="84"/>
      <c r="F31" s="84"/>
      <c r="G31" s="84"/>
    </row>
    <row r="32" spans="1:9" ht="17.399999999999999" customHeight="1" x14ac:dyDescent="0.25">
      <c r="A32" s="83"/>
      <c r="B32" s="84" t="s">
        <v>193</v>
      </c>
      <c r="C32" s="84"/>
      <c r="D32" s="84"/>
      <c r="E32" s="84"/>
      <c r="F32" s="84"/>
      <c r="G32" s="84"/>
    </row>
    <row r="33" spans="1:12" ht="17.399999999999999" customHeight="1" x14ac:dyDescent="0.25">
      <c r="A33" s="83"/>
      <c r="B33" s="84" t="s">
        <v>194</v>
      </c>
      <c r="C33" s="84"/>
      <c r="D33" s="84"/>
      <c r="E33" s="84"/>
      <c r="F33" s="84"/>
      <c r="G33" s="84"/>
    </row>
    <row r="34" spans="1:12" x14ac:dyDescent="0.25">
      <c r="A34" s="83" t="s">
        <v>94</v>
      </c>
      <c r="B34" s="85" t="s">
        <v>171</v>
      </c>
      <c r="C34" s="85"/>
      <c r="D34" s="85"/>
      <c r="E34" s="85"/>
      <c r="F34" s="85"/>
      <c r="G34" s="85"/>
    </row>
    <row r="35" spans="1:12" x14ac:dyDescent="0.25">
      <c r="A35" s="83"/>
      <c r="B35" s="85" t="s">
        <v>172</v>
      </c>
      <c r="C35" s="85"/>
      <c r="D35" s="85"/>
      <c r="E35" s="85"/>
      <c r="F35" s="85"/>
      <c r="G35" s="85"/>
    </row>
    <row r="36" spans="1:12" x14ac:dyDescent="0.25">
      <c r="A36" s="83" t="s">
        <v>95</v>
      </c>
      <c r="B36" s="87" t="s">
        <v>195</v>
      </c>
      <c r="C36" s="87"/>
      <c r="D36" s="87"/>
      <c r="E36" s="87"/>
      <c r="F36" s="87"/>
      <c r="G36" s="87"/>
      <c r="I36" s="187"/>
      <c r="J36" s="62"/>
      <c r="K36" s="62"/>
      <c r="L36" s="62"/>
    </row>
    <row r="37" spans="1:12" ht="15" customHeight="1" x14ac:dyDescent="0.25">
      <c r="A37" s="83"/>
      <c r="B37" s="87" t="s">
        <v>196</v>
      </c>
      <c r="C37" s="87"/>
      <c r="D37" s="87"/>
      <c r="E37" s="87"/>
      <c r="F37" s="87"/>
      <c r="G37" s="87"/>
      <c r="I37" s="187"/>
      <c r="J37" s="62"/>
      <c r="K37" s="62"/>
      <c r="L37" s="62"/>
    </row>
    <row r="38" spans="1:12" ht="21.45" customHeight="1" x14ac:dyDescent="0.25">
      <c r="A38" s="61"/>
      <c r="B38" s="86" t="s">
        <v>197</v>
      </c>
      <c r="C38" s="88"/>
      <c r="D38" s="88"/>
      <c r="E38" s="88"/>
      <c r="F38" s="88"/>
      <c r="G38" s="88"/>
      <c r="I38" s="187"/>
      <c r="J38" s="62"/>
      <c r="K38" s="62"/>
      <c r="L38" s="62"/>
    </row>
    <row r="39" spans="1:12" x14ac:dyDescent="0.25">
      <c r="A39" s="61"/>
      <c r="B39" s="88" t="s">
        <v>198</v>
      </c>
      <c r="C39" s="88"/>
      <c r="D39" s="88"/>
      <c r="E39" s="88"/>
      <c r="F39" s="88"/>
      <c r="G39" s="88"/>
      <c r="I39" s="187"/>
      <c r="J39" s="62"/>
      <c r="K39" s="62"/>
      <c r="L39" s="62"/>
    </row>
    <row r="40" spans="1:12" x14ac:dyDescent="0.25">
      <c r="A40" s="61"/>
      <c r="B40" s="88" t="s">
        <v>199</v>
      </c>
      <c r="C40" s="88"/>
      <c r="D40" s="88"/>
      <c r="E40" s="88"/>
      <c r="F40" s="88"/>
      <c r="G40" s="88"/>
    </row>
    <row r="41" spans="1:12" x14ac:dyDescent="0.25">
      <c r="A41" s="61"/>
      <c r="B41" s="88" t="s">
        <v>200</v>
      </c>
      <c r="C41" s="88"/>
      <c r="D41" s="88"/>
      <c r="E41" s="88"/>
      <c r="F41" s="88"/>
      <c r="G41" s="88"/>
    </row>
    <row r="42" spans="1:12" x14ac:dyDescent="0.25">
      <c r="A42" s="61"/>
      <c r="B42" s="88" t="s">
        <v>201</v>
      </c>
      <c r="C42" s="88"/>
      <c r="D42" s="88"/>
      <c r="E42" s="88"/>
      <c r="F42" s="88"/>
      <c r="G42" s="88"/>
    </row>
    <row r="43" spans="1:12" ht="27.45" customHeight="1" x14ac:dyDescent="0.3">
      <c r="A43" s="61"/>
      <c r="B43" s="243" t="s">
        <v>56</v>
      </c>
      <c r="C43" s="78"/>
      <c r="D43" s="78"/>
      <c r="E43" s="68"/>
      <c r="F43" s="62"/>
      <c r="G43" s="62"/>
    </row>
    <row r="44" spans="1:12" ht="18.45" customHeight="1" thickBot="1" x14ac:dyDescent="0.3">
      <c r="A44" s="61"/>
      <c r="B44" s="68" t="s">
        <v>266</v>
      </c>
      <c r="C44" s="78"/>
      <c r="D44" s="78"/>
      <c r="E44" s="68"/>
      <c r="F44" s="62"/>
      <c r="G44" s="425"/>
      <c r="H44" s="291"/>
    </row>
    <row r="45" spans="1:12" ht="16.05" customHeight="1" x14ac:dyDescent="0.3">
      <c r="A45" s="61"/>
      <c r="B45" s="283" t="s">
        <v>293</v>
      </c>
      <c r="C45" s="78"/>
      <c r="D45" s="78"/>
      <c r="E45" s="68"/>
      <c r="F45" s="62"/>
      <c r="G45" s="62"/>
      <c r="H45" s="291"/>
    </row>
    <row r="46" spans="1:12" ht="20.55" customHeight="1" x14ac:dyDescent="0.25">
      <c r="A46" s="61"/>
      <c r="B46" s="71" t="s">
        <v>212</v>
      </c>
      <c r="C46" s="71"/>
      <c r="D46" s="71"/>
      <c r="E46" s="71"/>
      <c r="F46" s="62"/>
      <c r="G46" s="230">
        <f>'WS A Summary'!C53</f>
        <v>0</v>
      </c>
      <c r="H46" s="291"/>
    </row>
    <row r="47" spans="1:12" ht="15" customHeight="1" x14ac:dyDescent="0.25">
      <c r="A47" s="61"/>
      <c r="B47" s="284" t="s">
        <v>206</v>
      </c>
      <c r="C47" s="87"/>
      <c r="D47" s="90"/>
      <c r="E47" s="62"/>
      <c r="F47" s="91"/>
      <c r="G47" s="91"/>
    </row>
    <row r="48" spans="1:12" ht="19.95" customHeight="1" x14ac:dyDescent="0.25">
      <c r="A48" s="61"/>
      <c r="B48" s="197" t="s">
        <v>265</v>
      </c>
      <c r="C48" s="87"/>
      <c r="D48" s="90"/>
      <c r="E48" s="62"/>
      <c r="F48" s="91"/>
      <c r="G48" s="230">
        <f>G46-G44</f>
        <v>0</v>
      </c>
      <c r="H48" s="291"/>
    </row>
    <row r="49" spans="1:10" ht="10.5" customHeight="1" x14ac:dyDescent="0.25">
      <c r="A49" s="61"/>
      <c r="B49" s="87"/>
      <c r="C49" s="87"/>
      <c r="D49" s="90"/>
      <c r="E49" s="62"/>
      <c r="F49" s="91"/>
      <c r="G49" s="91"/>
    </row>
    <row r="50" spans="1:10" ht="22.05" customHeight="1" x14ac:dyDescent="0.25">
      <c r="A50" s="61"/>
      <c r="B50" s="70"/>
      <c r="C50" s="92"/>
      <c r="D50" s="92"/>
      <c r="E50" s="70"/>
      <c r="F50" s="92"/>
      <c r="G50" s="92"/>
    </row>
    <row r="51" spans="1:10" ht="15" customHeight="1" x14ac:dyDescent="0.25">
      <c r="A51" s="61"/>
      <c r="B51" s="62" t="s">
        <v>37</v>
      </c>
      <c r="C51" s="62"/>
      <c r="D51" s="62"/>
      <c r="E51" s="62" t="s">
        <v>38</v>
      </c>
      <c r="F51" s="62"/>
      <c r="G51" s="62"/>
    </row>
    <row r="52" spans="1:10" ht="21.45" customHeight="1" x14ac:dyDescent="0.25">
      <c r="A52" s="61"/>
      <c r="B52" s="70"/>
      <c r="C52" s="92"/>
      <c r="D52" s="92"/>
      <c r="E52" s="207"/>
      <c r="F52" s="208"/>
      <c r="G52" s="68"/>
    </row>
    <row r="53" spans="1:10" x14ac:dyDescent="0.25">
      <c r="A53" s="61"/>
      <c r="B53" s="62" t="s">
        <v>39</v>
      </c>
      <c r="C53" s="62"/>
      <c r="D53" s="62"/>
      <c r="E53" s="62" t="s">
        <v>40</v>
      </c>
      <c r="F53" s="62"/>
      <c r="G53" s="62"/>
    </row>
    <row r="54" spans="1:10" s="62" customFormat="1" ht="27" customHeight="1" x14ac:dyDescent="0.3">
      <c r="A54" s="61" t="s">
        <v>11</v>
      </c>
      <c r="B54" s="67" t="s">
        <v>213</v>
      </c>
      <c r="I54" s="187"/>
      <c r="J54" s="187"/>
    </row>
    <row r="55" spans="1:10" s="62" customFormat="1" ht="15" customHeight="1" x14ac:dyDescent="0.25">
      <c r="B55" s="72" t="s">
        <v>67</v>
      </c>
      <c r="C55" s="78"/>
      <c r="D55" s="71"/>
      <c r="E55" s="81"/>
      <c r="I55" s="187"/>
      <c r="J55" s="187"/>
    </row>
    <row r="56" spans="1:10" s="62" customFormat="1" ht="16.8" customHeight="1" x14ac:dyDescent="0.25">
      <c r="B56" s="93" t="s">
        <v>169</v>
      </c>
      <c r="C56" s="94"/>
      <c r="D56" s="94"/>
      <c r="E56" s="94"/>
      <c r="F56" s="94"/>
      <c r="G56" s="94"/>
      <c r="I56" s="187"/>
      <c r="J56" s="187"/>
    </row>
    <row r="57" spans="1:10" s="62" customFormat="1" x14ac:dyDescent="0.25">
      <c r="A57" s="61"/>
      <c r="B57" s="62" t="s">
        <v>170</v>
      </c>
      <c r="I57" s="187"/>
      <c r="J57" s="187"/>
    </row>
    <row r="58" spans="1:10" s="62" customFormat="1" ht="15.6" x14ac:dyDescent="0.3">
      <c r="A58" s="95"/>
      <c r="C58" s="64" t="s">
        <v>68</v>
      </c>
      <c r="D58" s="64"/>
      <c r="E58" s="64" t="s">
        <v>69</v>
      </c>
      <c r="F58" s="64"/>
      <c r="I58" s="187"/>
      <c r="J58" s="187"/>
    </row>
    <row r="59" spans="1:10" s="62" customFormat="1" ht="19.05" customHeight="1" x14ac:dyDescent="0.25">
      <c r="A59" s="95"/>
      <c r="B59" s="73" t="s">
        <v>70</v>
      </c>
      <c r="C59" s="70"/>
      <c r="D59" s="71"/>
      <c r="E59" s="209"/>
      <c r="F59" s="429"/>
      <c r="I59" s="187"/>
      <c r="J59" s="187"/>
    </row>
    <row r="60" spans="1:10" s="62" customFormat="1" ht="19.05" customHeight="1" x14ac:dyDescent="0.25">
      <c r="A60" s="95"/>
      <c r="B60" s="73" t="s">
        <v>71</v>
      </c>
      <c r="C60" s="70"/>
      <c r="D60" s="71"/>
      <c r="E60" s="209"/>
      <c r="F60" s="429"/>
      <c r="I60" s="187"/>
      <c r="J60" s="187"/>
    </row>
    <row r="61" spans="1:10" s="62" customFormat="1" ht="19.05" customHeight="1" x14ac:dyDescent="0.25">
      <c r="A61" s="61"/>
      <c r="B61" s="73" t="s">
        <v>72</v>
      </c>
      <c r="C61" s="70"/>
      <c r="D61" s="71"/>
      <c r="E61" s="209"/>
      <c r="F61" s="429"/>
      <c r="I61" s="187"/>
      <c r="J61" s="187"/>
    </row>
    <row r="62" spans="1:10" s="62" customFormat="1" ht="19.05" customHeight="1" x14ac:dyDescent="0.25">
      <c r="A62" s="61"/>
      <c r="B62" s="73" t="s">
        <v>73</v>
      </c>
      <c r="C62" s="70"/>
      <c r="D62" s="71"/>
      <c r="E62" s="209"/>
      <c r="F62" s="429"/>
      <c r="I62" s="187"/>
      <c r="J62" s="187"/>
    </row>
    <row r="63" spans="1:10" s="62" customFormat="1" ht="19.05" customHeight="1" x14ac:dyDescent="0.25">
      <c r="A63" s="61"/>
      <c r="B63" s="73" t="s">
        <v>74</v>
      </c>
      <c r="C63" s="70"/>
      <c r="D63" s="71"/>
      <c r="E63" s="209"/>
      <c r="F63" s="429"/>
      <c r="I63" s="187"/>
      <c r="J63" s="187"/>
    </row>
    <row r="64" spans="1:10" s="62" customFormat="1" ht="19.05" customHeight="1" x14ac:dyDescent="0.25">
      <c r="A64" s="61"/>
      <c r="B64" s="73" t="s">
        <v>75</v>
      </c>
      <c r="C64" s="70"/>
      <c r="D64" s="71"/>
      <c r="E64" s="209"/>
      <c r="F64" s="429"/>
      <c r="I64" s="187"/>
      <c r="J64" s="187"/>
    </row>
    <row r="65" spans="1:10" s="62" customFormat="1" ht="19.05" customHeight="1" x14ac:dyDescent="0.25">
      <c r="A65" s="61"/>
      <c r="B65" s="73" t="s">
        <v>76</v>
      </c>
      <c r="C65" s="70"/>
      <c r="D65" s="71"/>
      <c r="E65" s="209"/>
      <c r="F65" s="429"/>
      <c r="I65" s="187"/>
      <c r="J65" s="187"/>
    </row>
    <row r="66" spans="1:10" s="62" customFormat="1" ht="19.05" customHeight="1" x14ac:dyDescent="0.25">
      <c r="A66" s="61"/>
      <c r="B66" s="73" t="s">
        <v>77</v>
      </c>
      <c r="C66" s="70"/>
      <c r="D66" s="71"/>
      <c r="E66" s="209"/>
      <c r="F66" s="429"/>
      <c r="I66" s="187"/>
      <c r="J66" s="187"/>
    </row>
    <row r="67" spans="1:10" s="62" customFormat="1" ht="19.05" customHeight="1" x14ac:dyDescent="0.25">
      <c r="A67" s="61"/>
      <c r="B67" s="73" t="s">
        <v>78</v>
      </c>
      <c r="C67" s="70"/>
      <c r="D67" s="71"/>
      <c r="E67" s="209"/>
      <c r="F67" s="429"/>
      <c r="I67" s="187"/>
      <c r="J67" s="187"/>
    </row>
    <row r="68" spans="1:10" s="62" customFormat="1" ht="19.05" customHeight="1" x14ac:dyDescent="0.25">
      <c r="A68" s="61"/>
      <c r="B68" s="73" t="s">
        <v>79</v>
      </c>
      <c r="C68" s="70"/>
      <c r="D68" s="71"/>
      <c r="E68" s="209"/>
      <c r="F68" s="429"/>
      <c r="I68" s="187"/>
      <c r="J68" s="187"/>
    </row>
    <row r="69" spans="1:10" s="62" customFormat="1" ht="19.05" customHeight="1" x14ac:dyDescent="0.25">
      <c r="A69" s="61"/>
      <c r="B69" s="73" t="s">
        <v>80</v>
      </c>
      <c r="C69" s="70"/>
      <c r="D69" s="71"/>
      <c r="E69" s="209"/>
      <c r="F69" s="429"/>
      <c r="I69" s="187"/>
      <c r="J69" s="187"/>
    </row>
    <row r="70" spans="1:10" s="62" customFormat="1" ht="19.05" customHeight="1" x14ac:dyDescent="0.25">
      <c r="A70" s="61"/>
      <c r="B70" s="73" t="s">
        <v>81</v>
      </c>
      <c r="C70" s="70"/>
      <c r="D70" s="71"/>
      <c r="E70" s="209"/>
      <c r="F70" s="429"/>
      <c r="I70" s="187"/>
      <c r="J70" s="187"/>
    </row>
    <row r="71" spans="1:10" s="62" customFormat="1" ht="19.05" customHeight="1" x14ac:dyDescent="0.25">
      <c r="A71" s="61"/>
      <c r="B71" s="73" t="s">
        <v>82</v>
      </c>
      <c r="C71" s="70"/>
      <c r="D71" s="71"/>
      <c r="E71" s="209"/>
      <c r="F71" s="429"/>
      <c r="I71" s="187"/>
      <c r="J71" s="187"/>
    </row>
    <row r="72" spans="1:10" s="62" customFormat="1" ht="19.05" customHeight="1" x14ac:dyDescent="0.25">
      <c r="A72" s="61"/>
      <c r="B72" s="73" t="s">
        <v>83</v>
      </c>
      <c r="C72" s="70"/>
      <c r="D72" s="71"/>
      <c r="E72" s="209"/>
      <c r="F72" s="429"/>
      <c r="I72" s="187"/>
      <c r="J72" s="187"/>
    </row>
    <row r="73" spans="1:10" s="62" customFormat="1" ht="19.05" customHeight="1" x14ac:dyDescent="0.25">
      <c r="A73" s="61"/>
      <c r="B73" s="73" t="s">
        <v>84</v>
      </c>
      <c r="C73" s="70"/>
      <c r="D73" s="71"/>
      <c r="E73" s="209"/>
      <c r="F73" s="429"/>
      <c r="I73" s="187"/>
      <c r="J73" s="187"/>
    </row>
    <row r="74" spans="1:10" ht="20.55" customHeight="1" x14ac:dyDescent="0.25">
      <c r="A74" s="66" t="s">
        <v>50</v>
      </c>
      <c r="C74" s="96">
        <f>Certification!$C$7</f>
        <v>0</v>
      </c>
      <c r="D74" s="97"/>
      <c r="E74" s="97"/>
    </row>
    <row r="75" spans="1:10" x14ac:dyDescent="0.25">
      <c r="A75" s="66" t="s">
        <v>180</v>
      </c>
      <c r="C75" s="98">
        <f>Certification!$G$7</f>
        <v>0</v>
      </c>
      <c r="D75" s="97"/>
      <c r="E75" s="97"/>
    </row>
    <row r="76" spans="1:10" x14ac:dyDescent="0.25">
      <c r="A76" s="66" t="s">
        <v>0</v>
      </c>
      <c r="C76" s="96" t="str">
        <f>Certification!$A$5</f>
        <v>SFY 2016-17</v>
      </c>
      <c r="D76" s="97"/>
      <c r="E76" s="97"/>
    </row>
    <row r="77" spans="1:10" x14ac:dyDescent="0.25"/>
    <row r="101" spans="1:7" hidden="1" x14ac:dyDescent="0.25">
      <c r="A101" s="179"/>
      <c r="B101" s="179"/>
      <c r="C101" s="179"/>
      <c r="D101" s="179"/>
      <c r="E101" s="179"/>
      <c r="F101" s="179"/>
      <c r="G101" s="179"/>
    </row>
  </sheetData>
  <sheetProtection algorithmName="SHA-512" hashValue="OwbgGR3NAsC9BJrYUQ23WVuKnn1RPQBRy3K5u0S1hP4x7VkTwICDwpwsy15bERowkUlTXwYSQKb/qCXzPU04oA==" saltValue="xOCNm6SsRz/ff+71/5EyDw==" spinCount="100000" sheet="1" selectLockedCells="1"/>
  <protectedRanges>
    <protectedRange sqref="C7:C13 G8:G13 E59:E73 C16 E50 B50 B52 E52 C59:C73 A1" name="Range1"/>
  </protectedRanges>
  <dataConsolidate/>
  <customSheetViews>
    <customSheetView guid="{CF10811B-6A69-41CB-8E67-7565C095F74D}" scale="110" showPageBreaks="1" printArea="1">
      <selection activeCell="K12" sqref="K12:N12"/>
      <pageMargins left="0.2" right="0.2" top="0.28999999999999998" bottom="0.48" header="0.28999999999999998" footer="0.25"/>
      <printOptions horizontalCentered="1"/>
      <pageSetup scale="95" orientation="portrait" r:id="rId1"/>
      <headerFooter alignWithMargins="0">
        <oddFooter>&amp;L&amp;8DHCS 2437 (7/11)&amp;CPage 1</oddFooter>
      </headerFooter>
    </customSheetView>
    <customSheetView guid="{28D847F1-2D20-4AB9-A0E0-FA308B0BA2E9}" scale="110" showPageBreaks="1" printArea="1" topLeftCell="C1">
      <selection activeCell="R30" sqref="Q30:R30"/>
      <pageMargins left="0.2" right="0.2" top="0.28999999999999998" bottom="0.48" header="0.28999999999999998" footer="0.25"/>
      <printOptions horizontalCentered="1"/>
      <pageSetup scale="95" orientation="portrait" r:id="rId2"/>
      <headerFooter alignWithMargins="0">
        <oddFooter>&amp;L&amp;8DHCS 2437 (7/11)&amp;CPage 1</oddFooter>
      </headerFooter>
    </customSheetView>
    <customSheetView guid="{B5C9438F-069E-4498-AEA6-C01E918C6F69}" scale="110" showPageBreaks="1" printArea="1" topLeftCell="A40">
      <selection activeCell="B45" sqref="B45:O45"/>
      <pageMargins left="0.2" right="0.2" top="0.28999999999999998" bottom="0.48" header="0.28999999999999998" footer="0.25"/>
      <printOptions horizontalCentered="1"/>
      <pageSetup scale="95" orientation="portrait" r:id="rId3"/>
      <headerFooter alignWithMargins="0">
        <oddFooter>&amp;L&amp;8DHCS 2437 (7/11)&amp;CPage 1</oddFooter>
      </headerFooter>
    </customSheetView>
  </customSheetViews>
  <phoneticPr fontId="0" type="noConversion"/>
  <dataValidations xWindow="669" yWindow="480" count="23">
    <dataValidation allowBlank="1" showInputMessage="1" showErrorMessage="1" prompt="Report the consortium member's CDS Code.  This is 14 numeric digits that identifies your county, school district and school.  To search for your LEA's CDS code, visit the California Ed-Data website at http://www.ed-data.k12.ca.us/Pages/Home.aspx. " sqref="E59:E73"/>
    <dataValidation allowBlank="1" showInputMessage="1" showErrorMessage="1" prompt="Report the consortium member's LEA name.  " sqref="C59:C73 C15"/>
    <dataValidation type="list" allowBlank="1" showInputMessage="1" showErrorMessage="1" prompt="Please indicate whether your LEA is part of a billing consortium." sqref="E55">
      <formula1>"Yes,No"</formula1>
    </dataValidation>
    <dataValidation allowBlank="1" showInputMessage="1" showErrorMessage="1" prompt="Report your LEA's NPI number.  The NPI is 10 numeric digits.  To search for your LEA's NPI number, visit the NPI registry at https://nppes.cms.hhs.gov/NPPESRegistry/NPIRegistrySearch.do." sqref="G7"/>
    <dataValidation allowBlank="1" showInputMessage="1" showErrorMessage="1" prompt="Report your LEA's CDS Code that is assigned by CDE.  This is 7 numeric digits that identifies your county and school district.  To search for your LEA's CDS code, visit the California Ed-Data website at http://www.ed-data.k12.ca.us/Pages/Home.aspx. " sqref="G8"/>
    <dataValidation allowBlank="1" showInputMessage="1" showErrorMessage="1" prompt="Enter LEA name " sqref="C7"/>
    <dataValidation allowBlank="1" showInputMessage="1" showErrorMessage="1" prompt="Enter name of contact person at LEA" sqref="C8"/>
    <dataValidation allowBlank="1" showInputMessage="1" showErrorMessage="1" prompt="Enter the phone number (including area code) of the LEA contact" sqref="C9"/>
    <dataValidation allowBlank="1" showInputMessage="1" showErrorMessage="1" prompt="Enter the fax number for the LEA" sqref="C10"/>
    <dataValidation allowBlank="1" showInputMessage="1" showErrorMessage="1" prompt="Enter the address for the LEA" sqref="C11"/>
    <dataValidation allowBlank="1" showInputMessage="1" showErrorMessage="1" prompt="Enter the second line of the address of the LEA (if applicable)" sqref="C12"/>
    <dataValidation allowBlank="1" showInputMessage="1" showErrorMessage="1" prompt="Enter the title of the contact at the LEA" sqref="G9"/>
    <dataValidation allowBlank="1" showInputMessage="1" showErrorMessage="1" prompt="Enter the email address for LEA contact person" sqref="G10"/>
    <dataValidation allowBlank="1" showInputMessage="1" showErrorMessage="1" prompt="Enter the city for the LEA" sqref="G11"/>
    <dataValidation allowBlank="1" showInputMessage="1" showErrorMessage="1" prompt="Enter the zip code for the LEA" sqref="G12"/>
    <dataValidation allowBlank="1" showInputMessage="1" showErrorMessage="1" prompt="Enter the name of person certifying the document" sqref="B50"/>
    <dataValidation allowBlank="1" showInputMessage="1" showErrorMessage="1" prompt="Enter the title of person certifying the document" sqref="E50"/>
    <dataValidation allowBlank="1" showInputMessage="1" showErrorMessage="1" prompt="Signature of the certifier.  Sign and date the completed CRCS form in blue ink. The certification page is a binding legal document. " sqref="B52"/>
    <dataValidation allowBlank="1" showInputMessage="1" showErrorMessage="1" prompt="Enter the date the certification statement is signed" sqref="E52"/>
    <dataValidation allowBlank="1" showInputMessage="1" showErrorMessage="1" prompt="Press TAB to move input areas" sqref="A1"/>
    <dataValidation allowBlank="1" showInputMessage="1" showErrorMessage="1" sqref="F50:G50 F52 F59:F73 F9:F11 C52:D52 D59:D73"/>
    <dataValidation type="list" allowBlank="1" showInputMessage="1" showErrorMessage="1" prompt="Please indicate whether you are submitting costs on this CRCS for new practitioners for which you didn't submit any interim billing." sqref="C16">
      <formula1>"Yes,No"</formula1>
    </dataValidation>
    <dataValidation allowBlank="1" showInputMessage="1" showErrorMessage="1" prompt="Enter the Audited amount from the SFY 2016-17 Audit Schedule" sqref="G44"/>
  </dataValidations>
  <printOptions horizontalCentered="1"/>
  <pageMargins left="0.2" right="0.2" top="0.28999999999999998" bottom="0.25" header="0.28999999999999998" footer="0.25"/>
  <pageSetup scale="74" orientation="portrait" cellComments="asDisplayed" r:id="rId4"/>
  <headerFooter alignWithMargins="0">
    <oddFooter>&amp;L&amp;"Arial,Regular"&amp;12DHCS 6299 (11/2021)&amp;C &amp;R&amp;"Arial,Regular"&amp;12Page &amp;P</oddFooter>
  </headerFooter>
  <rowBreaks count="1" manualBreakCount="1">
    <brk id="53" max="6" man="1"/>
  </rowBreaks>
  <ignoredErrors>
    <ignoredError sqref="A6 A54 A14 A17"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0"/>
  <sheetViews>
    <sheetView zoomScale="83" zoomScaleNormal="83" zoomScaleSheetLayoutView="100" workbookViewId="0"/>
  </sheetViews>
  <sheetFormatPr defaultColWidth="0" defaultRowHeight="13.2" zeroHeight="1" x14ac:dyDescent="0.25"/>
  <cols>
    <col min="1" max="1" width="3.6640625" style="1" bestFit="1" customWidth="1"/>
    <col min="2" max="2" width="41.88671875" style="1" customWidth="1"/>
    <col min="3" max="3" width="19.33203125" style="1" customWidth="1"/>
    <col min="4" max="4" width="20.109375" style="1" customWidth="1"/>
    <col min="5" max="5" width="23.6640625" style="1" customWidth="1"/>
    <col min="6" max="6" width="23.21875" style="1" customWidth="1"/>
    <col min="7" max="7" width="15.21875" style="1" customWidth="1"/>
    <col min="8" max="8" width="17.21875" style="1" customWidth="1"/>
    <col min="9" max="9" width="9.21875" style="1" hidden="1" customWidth="1"/>
    <col min="10" max="13" width="0" style="1" hidden="1" customWidth="1"/>
    <col min="14" max="16384" width="9.33203125" style="1" hidden="1"/>
  </cols>
  <sheetData>
    <row r="1" spans="1:13" ht="15" x14ac:dyDescent="0.25">
      <c r="A1" s="191" t="s">
        <v>54</v>
      </c>
    </row>
    <row r="2" spans="1:13" ht="15" x14ac:dyDescent="0.25">
      <c r="A2" s="197" t="s">
        <v>51</v>
      </c>
    </row>
    <row r="3" spans="1:13" ht="15" x14ac:dyDescent="0.25">
      <c r="A3" s="197" t="s">
        <v>34</v>
      </c>
      <c r="B3" s="66"/>
      <c r="C3" s="66"/>
      <c r="D3" s="66"/>
      <c r="E3" s="66"/>
      <c r="F3" s="66"/>
      <c r="G3" s="66"/>
      <c r="H3" s="66"/>
      <c r="I3" s="66"/>
      <c r="M3" s="9"/>
    </row>
    <row r="4" spans="1:13" ht="30" customHeight="1" thickBot="1" x14ac:dyDescent="0.35">
      <c r="A4" s="259" t="s">
        <v>245</v>
      </c>
      <c r="B4" s="60"/>
      <c r="C4" s="256"/>
      <c r="D4" s="256"/>
      <c r="E4" s="256"/>
      <c r="F4" s="60"/>
      <c r="G4" s="57"/>
      <c r="H4" s="57"/>
      <c r="I4" s="60"/>
      <c r="J4" s="4"/>
      <c r="K4" s="4"/>
      <c r="L4" s="4"/>
      <c r="M4" s="4"/>
    </row>
    <row r="5" spans="1:13" ht="19.5" customHeight="1" thickBot="1" x14ac:dyDescent="0.35">
      <c r="A5" s="193"/>
      <c r="B5" s="60"/>
      <c r="C5" s="257" t="s">
        <v>220</v>
      </c>
      <c r="D5" s="258"/>
      <c r="E5" s="258"/>
      <c r="F5" s="60"/>
      <c r="G5" s="57"/>
      <c r="H5" s="57"/>
      <c r="I5" s="60"/>
      <c r="J5" s="4"/>
      <c r="K5" s="4"/>
      <c r="L5" s="4"/>
      <c r="M5" s="4"/>
    </row>
    <row r="6" spans="1:13" ht="48.45" customHeight="1" x14ac:dyDescent="0.3">
      <c r="A6" s="66"/>
      <c r="B6" s="114" t="s">
        <v>33</v>
      </c>
      <c r="C6" s="142" t="s">
        <v>178</v>
      </c>
      <c r="D6" s="142" t="s">
        <v>179</v>
      </c>
      <c r="E6" s="142" t="s">
        <v>238</v>
      </c>
      <c r="F6" s="142" t="s">
        <v>239</v>
      </c>
      <c r="G6" s="111" t="s">
        <v>48</v>
      </c>
      <c r="H6" s="111" t="s">
        <v>47</v>
      </c>
      <c r="I6" s="66"/>
    </row>
    <row r="7" spans="1:13" ht="16.95" customHeight="1" x14ac:dyDescent="0.25">
      <c r="A7" s="66"/>
      <c r="B7" s="143" t="s">
        <v>1</v>
      </c>
      <c r="C7" s="77" t="s">
        <v>2</v>
      </c>
      <c r="D7" s="77" t="s">
        <v>3</v>
      </c>
      <c r="E7" s="77" t="s">
        <v>4</v>
      </c>
      <c r="F7" s="77" t="s">
        <v>229</v>
      </c>
      <c r="G7" s="77" t="s">
        <v>5</v>
      </c>
      <c r="H7" s="77" t="s">
        <v>46</v>
      </c>
      <c r="I7" s="66"/>
    </row>
    <row r="8" spans="1:13" ht="16.95" customHeight="1" x14ac:dyDescent="0.25">
      <c r="A8" s="95" t="s">
        <v>6</v>
      </c>
      <c r="B8" s="68" t="s">
        <v>7</v>
      </c>
      <c r="C8" s="289"/>
      <c r="D8" s="289"/>
      <c r="E8" s="289"/>
      <c r="F8" s="218">
        <f>(C8+D8-E8)</f>
        <v>0</v>
      </c>
      <c r="G8" s="172"/>
      <c r="H8" s="173"/>
      <c r="I8" s="66"/>
    </row>
    <row r="9" spans="1:13" ht="16.95" customHeight="1" x14ac:dyDescent="0.25">
      <c r="A9" s="95" t="s">
        <v>8</v>
      </c>
      <c r="B9" s="68" t="s">
        <v>9</v>
      </c>
      <c r="C9" s="289"/>
      <c r="D9" s="289"/>
      <c r="E9" s="289"/>
      <c r="F9" s="218">
        <f t="shared" ref="F9:F32" si="0">(C9+D9-E9)</f>
        <v>0</v>
      </c>
      <c r="G9" s="172"/>
      <c r="H9" s="173"/>
      <c r="I9" s="66"/>
    </row>
    <row r="10" spans="1:13" ht="16.95" customHeight="1" x14ac:dyDescent="0.25">
      <c r="A10" s="95" t="s">
        <v>10</v>
      </c>
      <c r="B10" s="68" t="s">
        <v>217</v>
      </c>
      <c r="C10" s="289"/>
      <c r="D10" s="289"/>
      <c r="E10" s="289"/>
      <c r="F10" s="218">
        <f t="shared" si="0"/>
        <v>0</v>
      </c>
      <c r="G10" s="172"/>
      <c r="H10" s="173"/>
      <c r="I10" s="66"/>
    </row>
    <row r="11" spans="1:13" ht="16.95" customHeight="1" x14ac:dyDescent="0.25">
      <c r="A11" s="95" t="s">
        <v>11</v>
      </c>
      <c r="B11" s="68" t="s">
        <v>131</v>
      </c>
      <c r="C11" s="289"/>
      <c r="D11" s="289"/>
      <c r="E11" s="289"/>
      <c r="F11" s="218">
        <f t="shared" si="0"/>
        <v>0</v>
      </c>
      <c r="G11" s="172"/>
      <c r="H11" s="173"/>
      <c r="I11" s="66"/>
    </row>
    <row r="12" spans="1:13" ht="16.95" customHeight="1" x14ac:dyDescent="0.25">
      <c r="A12" s="95" t="s">
        <v>12</v>
      </c>
      <c r="B12" s="68" t="s">
        <v>13</v>
      </c>
      <c r="C12" s="289"/>
      <c r="D12" s="289"/>
      <c r="E12" s="289"/>
      <c r="F12" s="218">
        <f t="shared" si="0"/>
        <v>0</v>
      </c>
      <c r="G12" s="172"/>
      <c r="H12" s="173"/>
      <c r="I12" s="66"/>
    </row>
    <row r="13" spans="1:13" ht="16.95" customHeight="1" x14ac:dyDescent="0.25">
      <c r="A13" s="95" t="s">
        <v>14</v>
      </c>
      <c r="B13" s="68" t="s">
        <v>15</v>
      </c>
      <c r="C13" s="289"/>
      <c r="D13" s="289"/>
      <c r="E13" s="289"/>
      <c r="F13" s="218">
        <f t="shared" si="0"/>
        <v>0</v>
      </c>
      <c r="G13" s="172"/>
      <c r="H13" s="173"/>
      <c r="I13" s="66"/>
    </row>
    <row r="14" spans="1:13" ht="16.95" customHeight="1" x14ac:dyDescent="0.25">
      <c r="A14" s="95" t="s">
        <v>16</v>
      </c>
      <c r="B14" s="68" t="s">
        <v>17</v>
      </c>
      <c r="C14" s="289"/>
      <c r="D14" s="289"/>
      <c r="E14" s="289"/>
      <c r="F14" s="218">
        <f t="shared" si="0"/>
        <v>0</v>
      </c>
      <c r="G14" s="172"/>
      <c r="H14" s="173"/>
      <c r="I14" s="66"/>
    </row>
    <row r="15" spans="1:13" ht="16.95" customHeight="1" x14ac:dyDescent="0.25">
      <c r="A15" s="95" t="s">
        <v>18</v>
      </c>
      <c r="B15" s="68" t="s">
        <v>19</v>
      </c>
      <c r="C15" s="289"/>
      <c r="D15" s="289"/>
      <c r="E15" s="289"/>
      <c r="F15" s="218">
        <f t="shared" si="0"/>
        <v>0</v>
      </c>
      <c r="G15" s="172"/>
      <c r="H15" s="173"/>
      <c r="I15" s="66"/>
    </row>
    <row r="16" spans="1:13" ht="16.95" customHeight="1" x14ac:dyDescent="0.25">
      <c r="A16" s="95" t="s">
        <v>20</v>
      </c>
      <c r="B16" s="68" t="s">
        <v>21</v>
      </c>
      <c r="C16" s="289"/>
      <c r="D16" s="289"/>
      <c r="E16" s="289"/>
      <c r="F16" s="218">
        <f t="shared" si="0"/>
        <v>0</v>
      </c>
      <c r="G16" s="172"/>
      <c r="H16" s="173"/>
      <c r="I16" s="66"/>
    </row>
    <row r="17" spans="1:9" ht="16.95" customHeight="1" x14ac:dyDescent="0.25">
      <c r="A17" s="95" t="s">
        <v>22</v>
      </c>
      <c r="B17" s="68" t="s">
        <v>23</v>
      </c>
      <c r="C17" s="289"/>
      <c r="D17" s="289"/>
      <c r="E17" s="289"/>
      <c r="F17" s="218">
        <f t="shared" si="0"/>
        <v>0</v>
      </c>
      <c r="G17" s="172"/>
      <c r="H17" s="173"/>
      <c r="I17" s="66"/>
    </row>
    <row r="18" spans="1:9" ht="16.95" customHeight="1" x14ac:dyDescent="0.25">
      <c r="A18" s="95" t="s">
        <v>24</v>
      </c>
      <c r="B18" s="68" t="s">
        <v>227</v>
      </c>
      <c r="C18" s="289"/>
      <c r="D18" s="289"/>
      <c r="E18" s="289"/>
      <c r="F18" s="218">
        <f t="shared" si="0"/>
        <v>0</v>
      </c>
      <c r="G18" s="172"/>
      <c r="H18" s="173"/>
      <c r="I18" s="66"/>
    </row>
    <row r="19" spans="1:9" ht="16.95" customHeight="1" x14ac:dyDescent="0.25">
      <c r="A19" s="95" t="s">
        <v>41</v>
      </c>
      <c r="B19" s="68" t="s">
        <v>42</v>
      </c>
      <c r="C19" s="289"/>
      <c r="D19" s="289"/>
      <c r="E19" s="289"/>
      <c r="F19" s="218">
        <f t="shared" si="0"/>
        <v>0</v>
      </c>
      <c r="G19" s="172"/>
      <c r="H19" s="173"/>
      <c r="I19" s="66"/>
    </row>
    <row r="20" spans="1:9" ht="16.95" customHeight="1" thickBot="1" x14ac:dyDescent="0.3">
      <c r="A20" s="95" t="s">
        <v>43</v>
      </c>
      <c r="B20" s="68" t="s">
        <v>44</v>
      </c>
      <c r="C20" s="289"/>
      <c r="D20" s="289"/>
      <c r="E20" s="289"/>
      <c r="F20" s="286">
        <f t="shared" si="0"/>
        <v>0</v>
      </c>
      <c r="G20" s="312"/>
      <c r="H20" s="307"/>
      <c r="I20" s="66"/>
    </row>
    <row r="21" spans="1:9" ht="16.95" customHeight="1" thickBot="1" x14ac:dyDescent="0.35">
      <c r="A21" s="417" t="s">
        <v>281</v>
      </c>
      <c r="B21" s="418"/>
      <c r="C21" s="419">
        <f>SUM(C8:C20)</f>
        <v>0</v>
      </c>
      <c r="D21" s="419">
        <f>SUM(D8:D20)</f>
        <v>0</v>
      </c>
      <c r="E21" s="419">
        <f>SUM(E8:E20)</f>
        <v>0</v>
      </c>
      <c r="F21" s="419">
        <f>SUM(F8:F20)</f>
        <v>0</v>
      </c>
      <c r="G21" s="426"/>
      <c r="H21" s="427"/>
      <c r="I21" s="66"/>
    </row>
    <row r="22" spans="1:9" ht="16.95" customHeight="1" x14ac:dyDescent="0.3">
      <c r="A22" s="272" t="s">
        <v>247</v>
      </c>
      <c r="B22" s="254"/>
      <c r="C22" s="428"/>
      <c r="D22" s="428"/>
      <c r="E22" s="428"/>
      <c r="F22" s="428"/>
      <c r="G22" s="428"/>
      <c r="H22" s="428"/>
      <c r="I22" s="66"/>
    </row>
    <row r="23" spans="1:9" ht="16.95" customHeight="1" x14ac:dyDescent="0.25">
      <c r="A23" s="95" t="s">
        <v>97</v>
      </c>
      <c r="B23" s="68" t="s">
        <v>100</v>
      </c>
      <c r="C23" s="289"/>
      <c r="D23" s="289"/>
      <c r="E23" s="289"/>
      <c r="F23" s="218">
        <f t="shared" si="0"/>
        <v>0</v>
      </c>
      <c r="G23" s="172"/>
      <c r="H23" s="173"/>
      <c r="I23" s="66"/>
    </row>
    <row r="24" spans="1:9" ht="16.95" customHeight="1" x14ac:dyDescent="0.25">
      <c r="A24" s="95" t="s">
        <v>99</v>
      </c>
      <c r="B24" s="68" t="s">
        <v>154</v>
      </c>
      <c r="C24" s="289"/>
      <c r="D24" s="289"/>
      <c r="E24" s="289"/>
      <c r="F24" s="218">
        <f t="shared" si="0"/>
        <v>0</v>
      </c>
      <c r="G24" s="172"/>
      <c r="H24" s="173"/>
      <c r="I24" s="66"/>
    </row>
    <row r="25" spans="1:9" ht="16.95" customHeight="1" x14ac:dyDescent="0.25">
      <c r="A25" s="95" t="s">
        <v>104</v>
      </c>
      <c r="B25" s="68" t="s">
        <v>234</v>
      </c>
      <c r="C25" s="289"/>
      <c r="D25" s="289"/>
      <c r="E25" s="289"/>
      <c r="F25" s="218">
        <f t="shared" si="0"/>
        <v>0</v>
      </c>
      <c r="G25" s="172"/>
      <c r="H25" s="173"/>
      <c r="I25" s="66"/>
    </row>
    <row r="26" spans="1:9" ht="16.95" customHeight="1" x14ac:dyDescent="0.25">
      <c r="A26" s="95" t="s">
        <v>105</v>
      </c>
      <c r="B26" s="68" t="s">
        <v>101</v>
      </c>
      <c r="C26" s="289"/>
      <c r="D26" s="289"/>
      <c r="E26" s="289"/>
      <c r="F26" s="218">
        <f t="shared" si="0"/>
        <v>0</v>
      </c>
      <c r="G26" s="172"/>
      <c r="H26" s="173"/>
      <c r="I26" s="66"/>
    </row>
    <row r="27" spans="1:9" ht="16.95" customHeight="1" x14ac:dyDescent="0.25">
      <c r="A27" s="95" t="s">
        <v>106</v>
      </c>
      <c r="B27" s="68" t="s">
        <v>103</v>
      </c>
      <c r="C27" s="289"/>
      <c r="D27" s="289"/>
      <c r="E27" s="289"/>
      <c r="F27" s="218">
        <f t="shared" si="0"/>
        <v>0</v>
      </c>
      <c r="G27" s="172"/>
      <c r="H27" s="173"/>
      <c r="I27" s="66"/>
    </row>
    <row r="28" spans="1:9" ht="16.95" customHeight="1" x14ac:dyDescent="0.25">
      <c r="A28" s="95" t="s">
        <v>111</v>
      </c>
      <c r="B28" s="68" t="s">
        <v>232</v>
      </c>
      <c r="C28" s="289"/>
      <c r="D28" s="289"/>
      <c r="E28" s="289"/>
      <c r="F28" s="218">
        <f t="shared" si="0"/>
        <v>0</v>
      </c>
      <c r="G28" s="172"/>
      <c r="H28" s="173"/>
      <c r="I28" s="66"/>
    </row>
    <row r="29" spans="1:9" ht="16.95" customHeight="1" x14ac:dyDescent="0.25">
      <c r="A29" s="95" t="s">
        <v>107</v>
      </c>
      <c r="B29" s="68" t="s">
        <v>168</v>
      </c>
      <c r="C29" s="289"/>
      <c r="D29" s="289"/>
      <c r="E29" s="289"/>
      <c r="F29" s="218">
        <f t="shared" si="0"/>
        <v>0</v>
      </c>
      <c r="G29" s="172"/>
      <c r="H29" s="173"/>
      <c r="I29" s="66"/>
    </row>
    <row r="30" spans="1:9" ht="16.95" customHeight="1" x14ac:dyDescent="0.25">
      <c r="A30" s="95" t="s">
        <v>108</v>
      </c>
      <c r="B30" s="68" t="s">
        <v>98</v>
      </c>
      <c r="C30" s="289"/>
      <c r="D30" s="289"/>
      <c r="E30" s="289"/>
      <c r="F30" s="218">
        <f t="shared" si="0"/>
        <v>0</v>
      </c>
      <c r="G30" s="172"/>
      <c r="H30" s="173"/>
      <c r="I30" s="66"/>
    </row>
    <row r="31" spans="1:9" ht="16.95" customHeight="1" x14ac:dyDescent="0.25">
      <c r="A31" s="95" t="s">
        <v>109</v>
      </c>
      <c r="B31" s="68" t="s">
        <v>102</v>
      </c>
      <c r="C31" s="289"/>
      <c r="D31" s="289"/>
      <c r="E31" s="289"/>
      <c r="F31" s="218">
        <f t="shared" si="0"/>
        <v>0</v>
      </c>
      <c r="G31" s="172"/>
      <c r="H31" s="173"/>
      <c r="I31" s="66"/>
    </row>
    <row r="32" spans="1:9" ht="16.95" customHeight="1" thickBot="1" x14ac:dyDescent="0.3">
      <c r="A32" s="95" t="s">
        <v>110</v>
      </c>
      <c r="B32" s="68" t="s">
        <v>121</v>
      </c>
      <c r="C32" s="289"/>
      <c r="D32" s="289"/>
      <c r="E32" s="289"/>
      <c r="F32" s="218">
        <f t="shared" si="0"/>
        <v>0</v>
      </c>
      <c r="G32" s="172"/>
      <c r="H32" s="173"/>
      <c r="I32" s="66"/>
    </row>
    <row r="33" spans="1:9" ht="16.95" customHeight="1" thickBot="1" x14ac:dyDescent="0.35">
      <c r="A33" s="417" t="s">
        <v>282</v>
      </c>
      <c r="B33" s="418"/>
      <c r="C33" s="419">
        <f>SUM(C23:C32)</f>
        <v>0</v>
      </c>
      <c r="D33" s="419">
        <f>SUM(D23:D32)</f>
        <v>0</v>
      </c>
      <c r="E33" s="419">
        <f>SUM(E23:E32)</f>
        <v>0</v>
      </c>
      <c r="F33" s="309">
        <f>SUM(F23:F32)</f>
        <v>0</v>
      </c>
      <c r="G33" s="426"/>
      <c r="H33" s="427"/>
      <c r="I33" s="66"/>
    </row>
    <row r="34" spans="1:9" ht="27.45" customHeight="1" thickBot="1" x14ac:dyDescent="0.35">
      <c r="A34" s="422"/>
      <c r="B34" s="423" t="s">
        <v>85</v>
      </c>
      <c r="C34" s="313">
        <f>C21+C33</f>
        <v>0</v>
      </c>
      <c r="D34" s="313">
        <f>D21+D33</f>
        <v>0</v>
      </c>
      <c r="E34" s="313">
        <f>E21+E33</f>
        <v>0</v>
      </c>
      <c r="F34" s="314">
        <f>F21+F33</f>
        <v>0</v>
      </c>
      <c r="G34" s="251"/>
      <c r="H34" s="174"/>
      <c r="I34" s="66"/>
    </row>
    <row r="35" spans="1:9" ht="31.5" customHeight="1" x14ac:dyDescent="0.3">
      <c r="A35" s="99"/>
      <c r="B35" s="248" t="s">
        <v>230</v>
      </c>
      <c r="C35" s="448">
        <f>C34*'Allocation Statistics'!B10</f>
        <v>0</v>
      </c>
      <c r="D35" s="249"/>
      <c r="E35" s="249"/>
      <c r="F35" s="250"/>
      <c r="G35" s="251"/>
      <c r="H35" s="174"/>
      <c r="I35" s="66"/>
    </row>
    <row r="36" spans="1:9" ht="20.55" customHeight="1" x14ac:dyDescent="0.25">
      <c r="A36" s="66"/>
      <c r="B36" s="66" t="s">
        <v>50</v>
      </c>
      <c r="C36" s="215">
        <f>Certification!$C$7</f>
        <v>0</v>
      </c>
      <c r="D36" s="126"/>
      <c r="E36" s="126"/>
      <c r="F36" s="124"/>
      <c r="G36" s="124"/>
      <c r="H36" s="66"/>
      <c r="I36" s="66"/>
    </row>
    <row r="37" spans="1:9" ht="15" x14ac:dyDescent="0.25">
      <c r="A37" s="66"/>
      <c r="B37" s="66" t="s">
        <v>53</v>
      </c>
      <c r="C37" s="214">
        <f>Certification!$G$7</f>
        <v>0</v>
      </c>
      <c r="D37" s="126"/>
      <c r="E37" s="126"/>
      <c r="F37" s="124"/>
      <c r="G37" s="124"/>
      <c r="H37" s="66"/>
      <c r="I37" s="66"/>
    </row>
    <row r="38" spans="1:9" ht="15" x14ac:dyDescent="0.25">
      <c r="A38" s="66"/>
      <c r="B38" s="66" t="s">
        <v>0</v>
      </c>
      <c r="C38" s="183" t="str">
        <f>Certification!$A$5</f>
        <v>SFY 2016-17</v>
      </c>
      <c r="D38" s="126"/>
      <c r="E38" s="126"/>
      <c r="F38" s="175"/>
      <c r="G38" s="175"/>
      <c r="H38" s="66"/>
      <c r="I38" s="66"/>
    </row>
    <row r="39" spans="1:9" ht="15" hidden="1" x14ac:dyDescent="0.25">
      <c r="A39" s="66"/>
      <c r="B39" s="66"/>
      <c r="C39" s="66"/>
      <c r="D39" s="66"/>
      <c r="E39" s="66"/>
      <c r="F39" s="66"/>
      <c r="G39" s="66"/>
      <c r="H39" s="66"/>
      <c r="I39" s="66"/>
    </row>
    <row r="40" spans="1:9" hidden="1" x14ac:dyDescent="0.25">
      <c r="A40" s="15"/>
      <c r="B40" s="15"/>
      <c r="C40" s="15"/>
      <c r="D40" s="15"/>
      <c r="E40" s="15"/>
      <c r="F40" s="15"/>
      <c r="G40" s="15"/>
      <c r="H40" s="15"/>
    </row>
  </sheetData>
  <sheetProtection algorithmName="SHA-512" hashValue="+BdvOJtWildVEP/psEo8xrnLkY2bnXQSdc2lEsmDl0riNKLfNybyok/TPfhpbKgciAmQObZNJTt1IDTfniHYug==" saltValue="9Oqu4eU2rc7ZVG6ezB1I9A==" spinCount="100000" sheet="1" selectLockedCells="1"/>
  <protectedRanges>
    <protectedRange sqref="G8:H21 G23:H33" name="Range1"/>
  </protectedRanges>
  <customSheetViews>
    <customSheetView guid="{CF10811B-6A69-41CB-8E67-7565C095F74D}">
      <selection activeCell="C22" sqref="C22"/>
      <pageMargins left="0.5" right="0.5" top="0.27" bottom="0.64" header="0.27" footer="0.25"/>
      <printOptions horizontalCentered="1"/>
      <pageSetup scale="99" orientation="portrait" r:id="rId1"/>
      <headerFooter alignWithMargins="0">
        <oddFooter>&amp;L&amp;8DHCS 2437 (7/11)&amp;CPage 5</oddFooter>
      </headerFooter>
    </customSheetView>
    <customSheetView guid="{28D847F1-2D20-4AB9-A0E0-FA308B0BA2E9}">
      <selection activeCell="C22" sqref="C22"/>
      <pageMargins left="0.5" right="0.5" top="0.27" bottom="0.64" header="0.27" footer="0.25"/>
      <printOptions horizontalCentered="1"/>
      <pageSetup scale="99" orientation="portrait" r:id="rId2"/>
      <headerFooter alignWithMargins="0">
        <oddFooter>&amp;L&amp;8DHCS 2437 (7/11)&amp;CPage 5</oddFooter>
      </headerFooter>
    </customSheetView>
    <customSheetView guid="{B5C9438F-069E-4498-AEA6-C01E918C6F69}">
      <selection activeCell="C22" sqref="C22"/>
      <pageMargins left="0.5" right="0.5" top="0.27" bottom="0.64" header="0.27" footer="0.25"/>
      <printOptions horizontalCentered="1"/>
      <pageSetup scale="99" orientation="portrait" r:id="rId3"/>
      <headerFooter alignWithMargins="0">
        <oddFooter>&amp;L&amp;8DHCS 2437 (7/11)&amp;CPage 5</oddFooter>
      </headerFooter>
    </customSheetView>
  </customSheetViews>
  <phoneticPr fontId="0" type="noConversion"/>
  <dataValidations xWindow="442" yWindow="495" count="7">
    <dataValidation allowBlank="1" showInputMessage="1" showErrorMessage="1" prompt="Press TAB to move input areas" sqref="A1"/>
    <dataValidation allowBlank="1" showInputMessage="1" showErrorMessage="1" prompt="Enter total hours paid for contractors" sqref="G8:G20 G23:G32"/>
    <dataValidation allowBlank="1" showInputMessage="1" showErrorMessage="1" prompt="Enter average contract rate per hour. If &quot;Average Contract Rate Per Hour&quot; is not available in your accounting system, it may be estimated by dividing “Contractor Costs” by “Total Hours Paid” for the practitioner type.  " sqref="H8:H20 H23:H32"/>
    <dataValidation allowBlank="1" showErrorMessage="1" prompt="  " sqref="H33"/>
    <dataValidation allowBlank="1" showInputMessage="1" showErrorMessage="1" prompt="Enter contractor costs reported under SACS code 5800 that you are adding to the amended CRCS related to practitioners that met LEA BOP requirements and for which your LEA has maintained supporting documentation." sqref="C8:C20 C23:C32"/>
    <dataValidation allowBlank="1" showInputMessage="1" showErrorMessage="1" prompt="Enter contractor costs reported under SACS code 5100 that you are adding to the amended CRCS related to practitioners that have met LEA BOP requirements and for which your LEA has maintained supporting documentation." sqref="D8:D20 D23:D32"/>
    <dataValidation allowBlank="1" showInputMessage="1" showErrorMessage="1" prompt="Enter revenues associated with federal/state resources or grants that you are adding to the amended CRCS related to practitioners that have met LEA BOP requirements and for which the LEA has maintained supporting documentation." sqref="E8:E20 E23:E32"/>
  </dataValidations>
  <printOptions horizontalCentered="1"/>
  <pageMargins left="0.2" right="0.2" top="0.27" bottom="0.64" header="0.27" footer="0.25"/>
  <pageSetup scale="78" orientation="landscape" r:id="rId4"/>
  <headerFooter>
    <oddFooter>&amp;L&amp;"Arial,Regular"&amp;12DHCS 6299 (11/2021)&amp;R&amp;"Arial,Regular"&amp;12Page &amp;P</oddFooter>
  </headerFooter>
  <ignoredErrors>
    <ignoredError sqref="A23:A32 A8:A20" numberStoredAsText="1"/>
    <ignoredError sqref="C35"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85" zoomScaleNormal="85" workbookViewId="0"/>
  </sheetViews>
  <sheetFormatPr defaultColWidth="0" defaultRowHeight="13.2" zeroHeight="1" x14ac:dyDescent="0.25"/>
  <cols>
    <col min="1" max="1" width="6.44140625" style="1" customWidth="1"/>
    <col min="2" max="2" width="52.6640625" style="1" customWidth="1"/>
    <col min="3" max="3" width="16.6640625" style="3" customWidth="1"/>
    <col min="4" max="4" width="16" style="3" customWidth="1"/>
    <col min="5" max="5" width="21.77734375" style="1" customWidth="1"/>
    <col min="6" max="6" width="9.33203125" style="1" hidden="1" customWidth="1"/>
    <col min="7" max="7" width="40.77734375" style="1" hidden="1" customWidth="1"/>
    <col min="8" max="9" width="9.33203125" style="1" hidden="1" customWidth="1"/>
    <col min="10" max="10" width="26.88671875" style="1" hidden="1" customWidth="1"/>
    <col min="11" max="16384" width="9.33203125" style="1" hidden="1"/>
  </cols>
  <sheetData>
    <row r="1" spans="1:10" ht="15" x14ac:dyDescent="0.25">
      <c r="A1" s="198" t="s">
        <v>54</v>
      </c>
    </row>
    <row r="2" spans="1:10" ht="15" x14ac:dyDescent="0.25">
      <c r="A2" s="117" t="s">
        <v>51</v>
      </c>
    </row>
    <row r="3" spans="1:10" s="17" customFormat="1" ht="15" x14ac:dyDescent="0.25">
      <c r="A3" s="117" t="s">
        <v>34</v>
      </c>
      <c r="B3" s="1"/>
      <c r="C3" s="3"/>
      <c r="D3" s="3"/>
      <c r="E3" s="14"/>
    </row>
    <row r="4" spans="1:10" s="10" customFormat="1" ht="27" customHeight="1" x14ac:dyDescent="0.3">
      <c r="A4" s="236" t="s">
        <v>224</v>
      </c>
      <c r="B4" s="237"/>
      <c r="C4" s="194"/>
      <c r="D4" s="194"/>
      <c r="E4" s="194"/>
      <c r="F4" s="176"/>
      <c r="G4" s="176"/>
      <c r="H4" s="176"/>
      <c r="I4" s="176"/>
      <c r="J4" s="176"/>
    </row>
    <row r="5" spans="1:10" s="10" customFormat="1" ht="15.6" x14ac:dyDescent="0.3">
      <c r="A5" s="238" t="s">
        <v>298</v>
      </c>
      <c r="B5" s="239"/>
      <c r="C5" s="240"/>
      <c r="D5" s="194"/>
      <c r="E5" s="194"/>
      <c r="F5" s="176"/>
      <c r="G5" s="176"/>
      <c r="H5" s="176"/>
      <c r="I5" s="176"/>
      <c r="J5" s="176"/>
    </row>
    <row r="6" spans="1:10" s="10" customFormat="1" ht="15.6" x14ac:dyDescent="0.25">
      <c r="A6" s="238" t="s">
        <v>215</v>
      </c>
      <c r="B6" s="241"/>
      <c r="C6" s="242"/>
      <c r="D6" s="182"/>
      <c r="E6" s="182"/>
      <c r="F6" s="176"/>
      <c r="G6" s="176"/>
      <c r="H6" s="176"/>
      <c r="I6" s="176"/>
      <c r="J6" s="176"/>
    </row>
    <row r="7" spans="1:10" s="10" customFormat="1" ht="42.6" customHeight="1" x14ac:dyDescent="0.25">
      <c r="A7" s="177" t="s">
        <v>55</v>
      </c>
      <c r="B7" s="178" t="s">
        <v>1</v>
      </c>
      <c r="C7" s="245" t="s">
        <v>112</v>
      </c>
      <c r="D7" s="245" t="s">
        <v>113</v>
      </c>
      <c r="E7" s="245" t="s">
        <v>114</v>
      </c>
      <c r="F7" s="94"/>
      <c r="G7" s="176"/>
      <c r="H7" s="176"/>
      <c r="I7" s="176"/>
      <c r="J7" s="176"/>
    </row>
    <row r="8" spans="1:10" s="10" customFormat="1" ht="17.55" customHeight="1" thickBot="1" x14ac:dyDescent="0.3">
      <c r="A8" s="195"/>
      <c r="B8" s="196"/>
      <c r="C8" s="271" t="s">
        <v>2</v>
      </c>
      <c r="D8" s="271" t="s">
        <v>3</v>
      </c>
      <c r="E8" s="271" t="s">
        <v>115</v>
      </c>
      <c r="F8" s="176"/>
      <c r="G8" s="176"/>
      <c r="H8" s="176"/>
      <c r="I8" s="176"/>
      <c r="J8" s="176"/>
    </row>
    <row r="9" spans="1:10" ht="19.95" customHeight="1" thickBot="1" x14ac:dyDescent="0.3">
      <c r="A9" s="270" t="s">
        <v>6</v>
      </c>
      <c r="B9" s="68" t="s">
        <v>7</v>
      </c>
      <c r="C9" s="268"/>
      <c r="D9" s="268"/>
      <c r="E9" s="269"/>
      <c r="F9" s="66"/>
      <c r="G9" s="66"/>
      <c r="H9" s="66"/>
      <c r="I9" s="66"/>
      <c r="J9" s="66"/>
    </row>
    <row r="10" spans="1:10" ht="19.95" customHeight="1" thickBot="1" x14ac:dyDescent="0.3">
      <c r="A10" s="270" t="s">
        <v>8</v>
      </c>
      <c r="B10" s="68" t="s">
        <v>9</v>
      </c>
      <c r="C10" s="268"/>
      <c r="D10" s="268"/>
      <c r="E10" s="269"/>
      <c r="F10" s="66"/>
      <c r="G10" s="66"/>
      <c r="H10" s="66"/>
      <c r="I10" s="66"/>
      <c r="J10" s="66"/>
    </row>
    <row r="11" spans="1:10" ht="19.95" customHeight="1" thickBot="1" x14ac:dyDescent="0.3">
      <c r="A11" s="270" t="s">
        <v>10</v>
      </c>
      <c r="B11" s="68" t="s">
        <v>217</v>
      </c>
      <c r="C11" s="268"/>
      <c r="D11" s="268"/>
      <c r="E11" s="269"/>
      <c r="F11" s="66"/>
      <c r="G11" s="66"/>
      <c r="H11" s="66"/>
      <c r="I11" s="66"/>
      <c r="J11" s="66"/>
    </row>
    <row r="12" spans="1:10" ht="19.95" customHeight="1" thickBot="1" x14ac:dyDescent="0.3">
      <c r="A12" s="270" t="s">
        <v>11</v>
      </c>
      <c r="B12" s="68" t="s">
        <v>131</v>
      </c>
      <c r="C12" s="268"/>
      <c r="D12" s="268"/>
      <c r="E12" s="269"/>
      <c r="F12" s="66"/>
      <c r="G12" s="66"/>
      <c r="H12" s="66"/>
      <c r="I12" s="66"/>
      <c r="J12" s="66"/>
    </row>
    <row r="13" spans="1:10" ht="19.95" customHeight="1" thickBot="1" x14ac:dyDescent="0.3">
      <c r="A13" s="270" t="s">
        <v>12</v>
      </c>
      <c r="B13" s="68" t="s">
        <v>13</v>
      </c>
      <c r="C13" s="268"/>
      <c r="D13" s="268"/>
      <c r="E13" s="269"/>
      <c r="F13" s="66"/>
      <c r="G13" s="66"/>
      <c r="H13" s="66"/>
      <c r="I13" s="66"/>
      <c r="J13" s="66"/>
    </row>
    <row r="14" spans="1:10" ht="19.95" customHeight="1" thickBot="1" x14ac:dyDescent="0.3">
      <c r="A14" s="270" t="s">
        <v>14</v>
      </c>
      <c r="B14" s="68" t="s">
        <v>15</v>
      </c>
      <c r="C14" s="268"/>
      <c r="D14" s="268"/>
      <c r="E14" s="269"/>
      <c r="F14" s="66"/>
      <c r="G14" s="66"/>
      <c r="H14" s="66"/>
      <c r="I14" s="66"/>
      <c r="J14" s="66"/>
    </row>
    <row r="15" spans="1:10" ht="19.95" customHeight="1" thickBot="1" x14ac:dyDescent="0.3">
      <c r="A15" s="270" t="s">
        <v>16</v>
      </c>
      <c r="B15" s="68" t="s">
        <v>17</v>
      </c>
      <c r="C15" s="268"/>
      <c r="D15" s="268"/>
      <c r="E15" s="269"/>
      <c r="F15" s="66"/>
      <c r="G15" s="66"/>
      <c r="H15" s="66"/>
      <c r="I15" s="66"/>
      <c r="J15" s="66"/>
    </row>
    <row r="16" spans="1:10" ht="19.95" customHeight="1" thickBot="1" x14ac:dyDescent="0.3">
      <c r="A16" s="270" t="s">
        <v>18</v>
      </c>
      <c r="B16" s="68" t="s">
        <v>19</v>
      </c>
      <c r="C16" s="268"/>
      <c r="D16" s="268"/>
      <c r="E16" s="269"/>
      <c r="F16" s="66"/>
      <c r="G16" s="66"/>
      <c r="H16" s="66"/>
      <c r="I16" s="66"/>
      <c r="J16" s="66"/>
    </row>
    <row r="17" spans="1:10" ht="19.95" customHeight="1" thickBot="1" x14ac:dyDescent="0.3">
      <c r="A17" s="270" t="s">
        <v>20</v>
      </c>
      <c r="B17" s="68" t="s">
        <v>21</v>
      </c>
      <c r="C17" s="268"/>
      <c r="D17" s="268"/>
      <c r="E17" s="269"/>
      <c r="F17" s="66"/>
      <c r="G17" s="66"/>
      <c r="H17" s="66"/>
      <c r="I17" s="66"/>
      <c r="J17" s="66"/>
    </row>
    <row r="18" spans="1:10" ht="19.95" customHeight="1" thickBot="1" x14ac:dyDescent="0.3">
      <c r="A18" s="270" t="s">
        <v>22</v>
      </c>
      <c r="B18" s="68" t="s">
        <v>23</v>
      </c>
      <c r="C18" s="268"/>
      <c r="D18" s="268"/>
      <c r="E18" s="269"/>
      <c r="F18" s="66"/>
      <c r="G18" s="66"/>
      <c r="H18" s="66"/>
      <c r="I18" s="66"/>
      <c r="J18" s="66"/>
    </row>
    <row r="19" spans="1:10" ht="19.95" customHeight="1" thickBot="1" x14ac:dyDescent="0.3">
      <c r="A19" s="270" t="s">
        <v>24</v>
      </c>
      <c r="B19" s="68" t="s">
        <v>227</v>
      </c>
      <c r="C19" s="268"/>
      <c r="D19" s="268"/>
      <c r="E19" s="269"/>
      <c r="F19" s="66"/>
      <c r="G19" s="66"/>
      <c r="H19" s="66"/>
      <c r="I19" s="66"/>
      <c r="J19" s="66"/>
    </row>
    <row r="20" spans="1:10" ht="19.95" customHeight="1" thickBot="1" x14ac:dyDescent="0.3">
      <c r="A20" s="270" t="s">
        <v>41</v>
      </c>
      <c r="B20" s="68" t="s">
        <v>42</v>
      </c>
      <c r="C20" s="268"/>
      <c r="D20" s="268"/>
      <c r="E20" s="269"/>
      <c r="F20" s="66"/>
      <c r="G20" s="66"/>
      <c r="H20" s="66"/>
      <c r="I20" s="66"/>
      <c r="J20" s="66"/>
    </row>
    <row r="21" spans="1:10" ht="19.95" customHeight="1" thickBot="1" x14ac:dyDescent="0.3">
      <c r="A21" s="270" t="s">
        <v>43</v>
      </c>
      <c r="B21" s="68" t="s">
        <v>44</v>
      </c>
      <c r="C21" s="315"/>
      <c r="D21" s="315"/>
      <c r="E21" s="316"/>
      <c r="F21" s="66"/>
      <c r="G21" s="66"/>
      <c r="H21" s="66"/>
      <c r="I21" s="66"/>
      <c r="J21" s="66"/>
    </row>
    <row r="22" spans="1:10" ht="21.45" customHeight="1" thickBot="1" x14ac:dyDescent="0.35">
      <c r="A22" s="424" t="s">
        <v>210</v>
      </c>
      <c r="B22" s="418"/>
      <c r="C22" s="317">
        <f>SUM(C9:C21)</f>
        <v>0</v>
      </c>
      <c r="D22" s="317">
        <f>SUM(D9:D21)</f>
        <v>0</v>
      </c>
      <c r="E22" s="318">
        <f>SUM(E9:E21)</f>
        <v>0</v>
      </c>
      <c r="F22" s="66"/>
      <c r="G22" s="66"/>
      <c r="H22" s="66"/>
      <c r="I22" s="66"/>
      <c r="J22" s="66"/>
    </row>
    <row r="23" spans="1:10" ht="15" x14ac:dyDescent="0.25">
      <c r="A23" s="66" t="s">
        <v>50</v>
      </c>
      <c r="B23" s="66"/>
      <c r="C23" s="126">
        <f>Certification!$C$7</f>
        <v>0</v>
      </c>
      <c r="D23" s="126"/>
      <c r="E23" s="126"/>
      <c r="F23" s="179"/>
      <c r="G23" s="179"/>
      <c r="H23" s="66"/>
      <c r="I23" s="66"/>
      <c r="J23" s="66"/>
    </row>
    <row r="24" spans="1:10" ht="15" x14ac:dyDescent="0.25">
      <c r="A24" s="66" t="s">
        <v>53</v>
      </c>
      <c r="B24" s="66"/>
      <c r="C24" s="127">
        <f>Certification!$G$7</f>
        <v>0</v>
      </c>
      <c r="D24" s="126"/>
      <c r="E24" s="126"/>
      <c r="F24" s="66"/>
      <c r="G24" s="66"/>
      <c r="H24" s="66"/>
      <c r="I24" s="66"/>
      <c r="J24" s="66"/>
    </row>
    <row r="25" spans="1:10" ht="15" x14ac:dyDescent="0.25">
      <c r="A25" s="66" t="s">
        <v>0</v>
      </c>
      <c r="B25" s="66"/>
      <c r="C25" s="126" t="str">
        <f>Certification!$A$5</f>
        <v>SFY 2016-17</v>
      </c>
      <c r="D25" s="126"/>
      <c r="E25" s="126"/>
      <c r="F25" s="66"/>
      <c r="G25" s="66"/>
      <c r="H25" s="66"/>
      <c r="I25" s="66"/>
      <c r="J25" s="66"/>
    </row>
    <row r="26" spans="1:10" ht="15" hidden="1" x14ac:dyDescent="0.25">
      <c r="A26" s="66"/>
      <c r="B26" s="66"/>
      <c r="C26" s="62"/>
      <c r="D26" s="62"/>
      <c r="E26" s="66"/>
    </row>
    <row r="29" spans="1:10" hidden="1" x14ac:dyDescent="0.25">
      <c r="A29" s="15"/>
      <c r="B29" s="15"/>
      <c r="C29" s="15"/>
      <c r="D29" s="15"/>
      <c r="E29" s="15"/>
    </row>
  </sheetData>
  <sheetProtection algorithmName="SHA-512" hashValue="GQS9czPEm7ivyUS7EOXJguvzuGTdkiOb8gxszUCGsvneSUjpGejTzfqJdDIXWIxFUz87eDCv42LMekWZbdsy0Q==" saltValue="AFiNqX5CveMsGwDHMFHI1Q==" spinCount="100000" sheet="1" selectLockedCells="1"/>
  <dataValidations count="5">
    <dataValidation allowBlank="1" showInputMessage="1" showErrorMessage="1" prompt="Press TAB to move input areas" sqref="A1"/>
    <dataValidation allowBlank="1" showInputMessage="1" showErrorMessage="1" prompt="Report the total claims for each practitioner type during the cost reporting period. The Annual Reimbursement Report on the LEA Program website can be used to obtain this information by NPI. " sqref="D19:D21 D18"/>
    <dataValidation allowBlank="1" showInputMessage="1" showErrorMessage="1" prompt="Report the total units of service for each practitioner type during the cost reporting period. The Annual Reimbursement Report on the LEA Program website can be used to obtain this information by NPI. " sqref="C20:C21 C19 C9 C10 C11 C12 C13 C14 C15 C16 C17 C18"/>
    <dataValidation allowBlank="1" showInputMessage="1" showErrorMessage="1" prompt="Report the total reimbursement for each practitioner type during the cost reporting period. The Annual Reimbursement Report on the LEA Program website can be used to obtain this information by NPI. " sqref="E20:E21 E19 E18 E17 E16 E15 E14 E13 E12 E11 E10 E9"/>
    <dataValidation allowBlank="1" showInputMessage="1" showErrorMessage="1" prompt="Report the total claims for each practitioner type during the cost reporting period. The Annual Reimbursement Report on the LEA Program website can be used to obtain this information by NPI." sqref="D17 D16 D15 D14 D13 D12 D11 D10 D9"/>
  </dataValidations>
  <printOptions horizontalCentered="1"/>
  <pageMargins left="0.2" right="0.2" top="0.7" bottom="0.3" header="0.4" footer="0.2"/>
  <pageSetup scale="90" fitToHeight="3" orientation="portrait" r:id="rId1"/>
  <headerFooter alignWithMargins="0">
    <oddFooter>&amp;L&amp;"Arial,Regular"&amp;12DHCS 6299 (11/2021)&amp;R&amp;"Arial,Regular"&amp;12Page &amp;P</oddFooter>
  </headerFooter>
  <ignoredErrors>
    <ignoredError sqref="A9:A2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57"/>
  <sheetViews>
    <sheetView zoomScale="84" zoomScaleNormal="84" zoomScaleSheetLayoutView="94" workbookViewId="0"/>
  </sheetViews>
  <sheetFormatPr defaultColWidth="0" defaultRowHeight="13.2" zeroHeight="1" x14ac:dyDescent="0.25"/>
  <cols>
    <col min="1" max="1" width="4.21875" style="59" customWidth="1"/>
    <col min="2" max="2" width="78" style="1" customWidth="1"/>
    <col min="3" max="3" width="24.88671875" style="1" customWidth="1"/>
    <col min="4" max="4" width="30.33203125" style="1" hidden="1" customWidth="1"/>
    <col min="5" max="16384" width="9.33203125" style="1" hidden="1"/>
  </cols>
  <sheetData>
    <row r="1" spans="1:4" ht="15" x14ac:dyDescent="0.25">
      <c r="A1" s="191" t="s">
        <v>54</v>
      </c>
      <c r="B1" s="3"/>
      <c r="C1" s="3"/>
    </row>
    <row r="2" spans="1:4" ht="15" x14ac:dyDescent="0.25">
      <c r="A2" s="197" t="s">
        <v>51</v>
      </c>
      <c r="B2" s="3"/>
      <c r="C2" s="3"/>
    </row>
    <row r="3" spans="1:4" ht="15" x14ac:dyDescent="0.25">
      <c r="A3" s="197" t="s">
        <v>34</v>
      </c>
      <c r="B3" s="3"/>
      <c r="C3" s="3"/>
    </row>
    <row r="4" spans="1:4" ht="37.950000000000003" customHeight="1" x14ac:dyDescent="0.25">
      <c r="A4" s="192" t="s">
        <v>130</v>
      </c>
      <c r="B4" s="109"/>
      <c r="C4" s="109"/>
      <c r="D4" s="18"/>
    </row>
    <row r="5" spans="1:4" ht="67.95" customHeight="1" x14ac:dyDescent="0.3">
      <c r="A5" s="73"/>
      <c r="B5" s="110"/>
      <c r="C5" s="111" t="s">
        <v>290</v>
      </c>
    </row>
    <row r="6" spans="1:4" ht="19.5" customHeight="1" x14ac:dyDescent="0.25">
      <c r="A6" s="73"/>
      <c r="B6" s="252" t="s">
        <v>1</v>
      </c>
      <c r="C6" s="112" t="s">
        <v>2</v>
      </c>
    </row>
    <row r="7" spans="1:4" ht="19.95" customHeight="1" x14ac:dyDescent="0.25">
      <c r="A7" s="95" t="s">
        <v>6</v>
      </c>
      <c r="B7" s="62" t="s">
        <v>7</v>
      </c>
      <c r="C7" s="218">
        <f>'WS B Funding'!G7</f>
        <v>0</v>
      </c>
    </row>
    <row r="8" spans="1:4" ht="19.95" customHeight="1" x14ac:dyDescent="0.25">
      <c r="A8" s="95" t="s">
        <v>8</v>
      </c>
      <c r="B8" s="62" t="s">
        <v>9</v>
      </c>
      <c r="C8" s="113">
        <f>'WS B Funding'!G8</f>
        <v>0</v>
      </c>
    </row>
    <row r="9" spans="1:4" ht="19.95" customHeight="1" x14ac:dyDescent="0.25">
      <c r="A9" s="95" t="s">
        <v>10</v>
      </c>
      <c r="B9" s="62" t="s">
        <v>216</v>
      </c>
      <c r="C9" s="113">
        <f>'WS B Funding'!G9</f>
        <v>0</v>
      </c>
    </row>
    <row r="10" spans="1:4" ht="19.95" customHeight="1" x14ac:dyDescent="0.25">
      <c r="A10" s="95" t="s">
        <v>11</v>
      </c>
      <c r="B10" s="62" t="s">
        <v>131</v>
      </c>
      <c r="C10" s="113">
        <f>'WS B Funding'!G10</f>
        <v>0</v>
      </c>
    </row>
    <row r="11" spans="1:4" ht="19.95" customHeight="1" x14ac:dyDescent="0.25">
      <c r="A11" s="95" t="s">
        <v>12</v>
      </c>
      <c r="B11" s="62" t="s">
        <v>13</v>
      </c>
      <c r="C11" s="113">
        <f>'WS B Funding'!G11</f>
        <v>0</v>
      </c>
    </row>
    <row r="12" spans="1:4" ht="19.95" customHeight="1" x14ac:dyDescent="0.25">
      <c r="A12" s="95" t="s">
        <v>14</v>
      </c>
      <c r="B12" s="62" t="s">
        <v>15</v>
      </c>
      <c r="C12" s="113">
        <f>'WS B Funding'!G12</f>
        <v>0</v>
      </c>
    </row>
    <row r="13" spans="1:4" ht="19.95" customHeight="1" x14ac:dyDescent="0.25">
      <c r="A13" s="95" t="s">
        <v>16</v>
      </c>
      <c r="B13" s="62" t="s">
        <v>17</v>
      </c>
      <c r="C13" s="113">
        <f>'WS B Funding'!G13</f>
        <v>0</v>
      </c>
    </row>
    <row r="14" spans="1:4" ht="19.95" customHeight="1" x14ac:dyDescent="0.25">
      <c r="A14" s="95" t="s">
        <v>18</v>
      </c>
      <c r="B14" s="62" t="s">
        <v>19</v>
      </c>
      <c r="C14" s="113">
        <f>'WS B Funding'!G14</f>
        <v>0</v>
      </c>
    </row>
    <row r="15" spans="1:4" ht="19.95" customHeight="1" x14ac:dyDescent="0.25">
      <c r="A15" s="95" t="s">
        <v>20</v>
      </c>
      <c r="B15" s="62" t="s">
        <v>21</v>
      </c>
      <c r="C15" s="113">
        <f>'WS B Funding'!G15</f>
        <v>0</v>
      </c>
    </row>
    <row r="16" spans="1:4" ht="19.95" customHeight="1" x14ac:dyDescent="0.25">
      <c r="A16" s="95" t="s">
        <v>22</v>
      </c>
      <c r="B16" s="62" t="s">
        <v>23</v>
      </c>
      <c r="C16" s="113">
        <f>'WS B Funding'!G16</f>
        <v>0</v>
      </c>
    </row>
    <row r="17" spans="1:4" ht="19.95" customHeight="1" x14ac:dyDescent="0.25">
      <c r="A17" s="95" t="s">
        <v>24</v>
      </c>
      <c r="B17" s="62" t="s">
        <v>227</v>
      </c>
      <c r="C17" s="113">
        <f>'WS B Funding'!G17</f>
        <v>0</v>
      </c>
    </row>
    <row r="18" spans="1:4" ht="19.95" customHeight="1" x14ac:dyDescent="0.25">
      <c r="A18" s="95" t="s">
        <v>41</v>
      </c>
      <c r="B18" s="62" t="s">
        <v>42</v>
      </c>
      <c r="C18" s="113">
        <f>'WS B Funding'!G18</f>
        <v>0</v>
      </c>
    </row>
    <row r="19" spans="1:4" ht="19.95" customHeight="1" x14ac:dyDescent="0.25">
      <c r="A19" s="95" t="s">
        <v>43</v>
      </c>
      <c r="B19" s="62" t="s">
        <v>44</v>
      </c>
      <c r="C19" s="113">
        <f>'WS B Funding'!G19</f>
        <v>0</v>
      </c>
    </row>
    <row r="20" spans="1:4" ht="19.95" customHeight="1" x14ac:dyDescent="0.25">
      <c r="A20" s="95" t="s">
        <v>97</v>
      </c>
      <c r="B20" s="62" t="s">
        <v>100</v>
      </c>
      <c r="C20" s="113">
        <f>'WS B Funding'!G22</f>
        <v>0</v>
      </c>
    </row>
    <row r="21" spans="1:4" ht="19.95" customHeight="1" x14ac:dyDescent="0.25">
      <c r="A21" s="95" t="s">
        <v>99</v>
      </c>
      <c r="B21" s="62" t="s">
        <v>154</v>
      </c>
      <c r="C21" s="113">
        <f>'WS B Funding'!G23</f>
        <v>0</v>
      </c>
    </row>
    <row r="22" spans="1:4" ht="19.95" customHeight="1" x14ac:dyDescent="0.25">
      <c r="A22" s="95" t="s">
        <v>104</v>
      </c>
      <c r="B22" s="62" t="s">
        <v>233</v>
      </c>
      <c r="C22" s="113">
        <f>'WS B Funding'!G24</f>
        <v>0</v>
      </c>
    </row>
    <row r="23" spans="1:4" ht="19.95" customHeight="1" x14ac:dyDescent="0.25">
      <c r="A23" s="95" t="s">
        <v>105</v>
      </c>
      <c r="B23" s="62" t="s">
        <v>101</v>
      </c>
      <c r="C23" s="113">
        <f>'WS B Funding'!G25</f>
        <v>0</v>
      </c>
    </row>
    <row r="24" spans="1:4" ht="19.95" customHeight="1" x14ac:dyDescent="0.25">
      <c r="A24" s="95" t="s">
        <v>106</v>
      </c>
      <c r="B24" s="62" t="s">
        <v>103</v>
      </c>
      <c r="C24" s="113">
        <f>'WS B Funding'!G26</f>
        <v>0</v>
      </c>
    </row>
    <row r="25" spans="1:4" ht="19.95" customHeight="1" x14ac:dyDescent="0.25">
      <c r="A25" s="95" t="s">
        <v>111</v>
      </c>
      <c r="B25" s="62" t="s">
        <v>231</v>
      </c>
      <c r="C25" s="113">
        <f>'WS B Funding'!G27</f>
        <v>0</v>
      </c>
    </row>
    <row r="26" spans="1:4" ht="19.95" customHeight="1" x14ac:dyDescent="0.25">
      <c r="A26" s="95" t="s">
        <v>107</v>
      </c>
      <c r="B26" s="62" t="s">
        <v>168</v>
      </c>
      <c r="C26" s="113">
        <f>'WS B Funding'!G28</f>
        <v>0</v>
      </c>
    </row>
    <row r="27" spans="1:4" ht="19.95" customHeight="1" x14ac:dyDescent="0.25">
      <c r="A27" s="95" t="s">
        <v>108</v>
      </c>
      <c r="B27" s="62" t="s">
        <v>98</v>
      </c>
      <c r="C27" s="113">
        <f>'WS B Funding'!G29</f>
        <v>0</v>
      </c>
    </row>
    <row r="28" spans="1:4" ht="19.95" customHeight="1" x14ac:dyDescent="0.25">
      <c r="A28" s="95" t="s">
        <v>109</v>
      </c>
      <c r="B28" s="62" t="s">
        <v>102</v>
      </c>
      <c r="C28" s="113">
        <f>'WS B Funding'!G30</f>
        <v>0</v>
      </c>
    </row>
    <row r="29" spans="1:4" ht="19.95" customHeight="1" x14ac:dyDescent="0.25">
      <c r="A29" s="95" t="s">
        <v>110</v>
      </c>
      <c r="B29" s="62" t="s">
        <v>121</v>
      </c>
      <c r="C29" s="113">
        <f>'WS B Funding'!G31</f>
        <v>0</v>
      </c>
    </row>
    <row r="30" spans="1:4" ht="21.6" customHeight="1" thickBot="1" x14ac:dyDescent="0.35">
      <c r="A30" s="95"/>
      <c r="B30" s="115" t="s">
        <v>263</v>
      </c>
      <c r="C30" s="116">
        <f>SUM(C7:C29)</f>
        <v>0</v>
      </c>
    </row>
    <row r="31" spans="1:4" ht="40.950000000000003" customHeight="1" x14ac:dyDescent="0.25">
      <c r="A31" s="278" t="s">
        <v>262</v>
      </c>
      <c r="B31" s="279"/>
      <c r="C31" s="277"/>
    </row>
    <row r="32" spans="1:4" ht="22.5" customHeight="1" x14ac:dyDescent="0.25">
      <c r="A32" s="78" t="s">
        <v>25</v>
      </c>
      <c r="B32" s="124" t="s">
        <v>251</v>
      </c>
      <c r="C32" s="276">
        <f>C30</f>
        <v>0</v>
      </c>
      <c r="D32" s="290"/>
    </row>
    <row r="33" spans="1:4" ht="19.95" customHeight="1" x14ac:dyDescent="0.25">
      <c r="A33" s="78" t="s">
        <v>26</v>
      </c>
      <c r="B33" s="119" t="s">
        <v>273</v>
      </c>
      <c r="C33" s="120">
        <f>'Allocation Statistics'!B10</f>
        <v>0</v>
      </c>
    </row>
    <row r="34" spans="1:4" ht="19.95" customHeight="1" x14ac:dyDescent="0.25">
      <c r="A34" s="78" t="s">
        <v>27</v>
      </c>
      <c r="B34" s="119" t="s">
        <v>119</v>
      </c>
      <c r="C34" s="118">
        <f>C32*C33</f>
        <v>0</v>
      </c>
    </row>
    <row r="35" spans="1:4" ht="19.95" customHeight="1" x14ac:dyDescent="0.25">
      <c r="A35" s="78" t="s">
        <v>28</v>
      </c>
      <c r="B35" s="119" t="s">
        <v>120</v>
      </c>
      <c r="C35" s="118">
        <f>C32+C34</f>
        <v>0</v>
      </c>
    </row>
    <row r="36" spans="1:4" ht="19.95" customHeight="1" x14ac:dyDescent="0.25">
      <c r="A36" s="78" t="s">
        <v>29</v>
      </c>
      <c r="B36" s="119" t="s">
        <v>140</v>
      </c>
      <c r="C36" s="118">
        <f>'C.3 Equip Depreciation'!L38</f>
        <v>0</v>
      </c>
    </row>
    <row r="37" spans="1:4" ht="19.95" customHeight="1" x14ac:dyDescent="0.25">
      <c r="A37" s="78" t="s">
        <v>30</v>
      </c>
      <c r="B37" s="119" t="s">
        <v>139</v>
      </c>
      <c r="C37" s="118">
        <f>C35+C36</f>
        <v>0</v>
      </c>
    </row>
    <row r="38" spans="1:4" ht="19.95" customHeight="1" x14ac:dyDescent="0.25">
      <c r="A38" s="78" t="s">
        <v>31</v>
      </c>
      <c r="B38" s="119" t="s">
        <v>143</v>
      </c>
      <c r="C38" s="120">
        <f>'Allocation Statistics'!B12</f>
        <v>0</v>
      </c>
    </row>
    <row r="39" spans="1:4" ht="19.95" customHeight="1" x14ac:dyDescent="0.25">
      <c r="A39" s="78" t="s">
        <v>32</v>
      </c>
      <c r="B39" s="119" t="s">
        <v>264</v>
      </c>
      <c r="C39" s="118">
        <f>C37*C38</f>
        <v>0</v>
      </c>
    </row>
    <row r="40" spans="1:4" ht="19.95" customHeight="1" x14ac:dyDescent="0.25">
      <c r="A40" s="78" t="s">
        <v>57</v>
      </c>
      <c r="B40" s="119" t="s">
        <v>252</v>
      </c>
      <c r="C40" s="118">
        <f>'WS C.1 Audited Other Costs'!H21+'WS D Adjusted Contractor Costs'!D34</f>
        <v>0</v>
      </c>
    </row>
    <row r="41" spans="1:4" ht="19.95" customHeight="1" x14ac:dyDescent="0.25">
      <c r="A41" s="78" t="s">
        <v>66</v>
      </c>
      <c r="B41" s="119" t="s">
        <v>253</v>
      </c>
      <c r="C41" s="118">
        <f>'WS C.1 Audited Other Costs'!G21+'WS D Adjusted Contractor Costs'!C34</f>
        <v>0</v>
      </c>
    </row>
    <row r="42" spans="1:4" ht="19.95" customHeight="1" x14ac:dyDescent="0.25">
      <c r="A42" s="78" t="s">
        <v>116</v>
      </c>
      <c r="B42" s="119" t="s">
        <v>254</v>
      </c>
      <c r="C42" s="118">
        <f>C41*C33</f>
        <v>0</v>
      </c>
    </row>
    <row r="43" spans="1:4" ht="19.95" customHeight="1" x14ac:dyDescent="0.25">
      <c r="A43" s="78" t="s">
        <v>66</v>
      </c>
      <c r="B43" s="119" t="s">
        <v>255</v>
      </c>
      <c r="C43" s="118">
        <f>C39+C40+C41+C42</f>
        <v>0</v>
      </c>
    </row>
    <row r="44" spans="1:4" ht="19.95" customHeight="1" x14ac:dyDescent="0.25">
      <c r="A44" s="78" t="s">
        <v>127</v>
      </c>
      <c r="B44" s="66" t="s">
        <v>158</v>
      </c>
      <c r="C44" s="120">
        <f>'Allocation Statistics'!B18</f>
        <v>-2.8974987942780195E-2</v>
      </c>
    </row>
    <row r="45" spans="1:4" ht="19.95" customHeight="1" x14ac:dyDescent="0.25">
      <c r="A45" s="78" t="s">
        <v>117</v>
      </c>
      <c r="B45" s="66" t="s">
        <v>256</v>
      </c>
      <c r="C45" s="118">
        <f>C43*C44</f>
        <v>0</v>
      </c>
    </row>
    <row r="46" spans="1:4" ht="19.95" customHeight="1" x14ac:dyDescent="0.25">
      <c r="A46" s="78" t="s">
        <v>118</v>
      </c>
      <c r="B46" s="119" t="s">
        <v>223</v>
      </c>
      <c r="C46" s="120">
        <f>'Allocation Statistics'!B11</f>
        <v>0.5</v>
      </c>
    </row>
    <row r="47" spans="1:4" ht="19.95" customHeight="1" thickBot="1" x14ac:dyDescent="0.3">
      <c r="A47" s="78" t="s">
        <v>128</v>
      </c>
      <c r="B47" s="119" t="s">
        <v>257</v>
      </c>
      <c r="C47" s="123">
        <f>C45*C46</f>
        <v>0</v>
      </c>
      <c r="D47" s="5"/>
    </row>
    <row r="48" spans="1:4" ht="19.95" customHeight="1" x14ac:dyDescent="0.25">
      <c r="A48" s="78" t="s">
        <v>157</v>
      </c>
      <c r="B48" s="124" t="s">
        <v>219</v>
      </c>
      <c r="C48" s="125">
        <f>'WS E Interim Reimb.'!E22</f>
        <v>0</v>
      </c>
      <c r="D48" s="5"/>
    </row>
    <row r="49" spans="1:4" ht="19.95" customHeight="1" x14ac:dyDescent="0.25">
      <c r="A49" s="78" t="s">
        <v>132</v>
      </c>
      <c r="B49" s="119" t="s">
        <v>133</v>
      </c>
      <c r="C49" s="436"/>
      <c r="D49" s="5"/>
    </row>
    <row r="50" spans="1:4" ht="19.95" customHeight="1" x14ac:dyDescent="0.25">
      <c r="A50" s="78" t="s">
        <v>148</v>
      </c>
      <c r="B50" s="100" t="s">
        <v>221</v>
      </c>
      <c r="C50" s="436"/>
      <c r="D50" s="5"/>
    </row>
    <row r="51" spans="1:4" ht="19.95" customHeight="1" x14ac:dyDescent="0.25">
      <c r="A51" s="78" t="s">
        <v>149</v>
      </c>
      <c r="B51" s="100" t="s">
        <v>258</v>
      </c>
      <c r="C51" s="234">
        <f>C50*(1+C33) *0.5</f>
        <v>0</v>
      </c>
      <c r="D51" s="5"/>
    </row>
    <row r="52" spans="1:4" ht="19.95" customHeight="1" thickBot="1" x14ac:dyDescent="0.3">
      <c r="A52" s="78" t="s">
        <v>156</v>
      </c>
      <c r="B52" s="119" t="s">
        <v>260</v>
      </c>
      <c r="C52" s="180">
        <f>C48+C49+C51</f>
        <v>0</v>
      </c>
      <c r="D52" s="5"/>
    </row>
    <row r="53" spans="1:4" ht="19.95" customHeight="1" thickBot="1" x14ac:dyDescent="0.3">
      <c r="A53" s="78" t="s">
        <v>259</v>
      </c>
      <c r="B53" s="119" t="s">
        <v>261</v>
      </c>
      <c r="C53" s="280">
        <f>(C52)-C47</f>
        <v>0</v>
      </c>
      <c r="D53" s="5"/>
    </row>
    <row r="54" spans="1:4" ht="31.5" customHeight="1" thickTop="1" x14ac:dyDescent="0.25">
      <c r="A54" s="122"/>
      <c r="B54" s="62" t="s">
        <v>50</v>
      </c>
      <c r="C54" s="126">
        <f>Certification!$C$7</f>
        <v>0</v>
      </c>
    </row>
    <row r="55" spans="1:4" ht="19.95" customHeight="1" x14ac:dyDescent="0.25">
      <c r="A55" s="122"/>
      <c r="B55" s="62" t="s">
        <v>53</v>
      </c>
      <c r="C55" s="127">
        <f>Certification!$G$7</f>
        <v>0</v>
      </c>
    </row>
    <row r="56" spans="1:4" ht="19.95" customHeight="1" x14ac:dyDescent="0.25">
      <c r="A56" s="122"/>
      <c r="B56" s="62" t="s">
        <v>0</v>
      </c>
      <c r="C56" s="183" t="str">
        <f>Certification!$A$5</f>
        <v>SFY 2016-17</v>
      </c>
    </row>
    <row r="57" spans="1:4" ht="6.6" hidden="1" customHeight="1" x14ac:dyDescent="0.25"/>
  </sheetData>
  <sheetProtection algorithmName="SHA-512" hashValue="OsNt1wMCLIKiOp0NnhIJVQJUFRptVc3tAgZYhgo2OEHXNZR5iupPtcyQbz8zMjzOQuX9aR6FVWFqaRiu6DMD3A==" saltValue="GBuhXI1gRcmxi3MkQLZSnw==" spinCount="100000" sheet="1" selectLockedCells="1"/>
  <protectedRanges>
    <protectedRange sqref="C33" name="Range1_1"/>
  </protectedRanges>
  <dataConsolidate/>
  <customSheetViews>
    <customSheetView guid="{CF10811B-6A69-41CB-8E67-7565C095F74D}" showPageBreaks="1" printArea="1" hiddenColumns="1" view="pageBreakPreview">
      <selection activeCell="E16" sqref="E16"/>
      <rowBreaks count="1" manualBreakCount="1">
        <brk id="39" max="17" man="1"/>
      </rowBreaks>
      <pageMargins left="0.2" right="0.2" top="0.27" bottom="0.42" header="0.27" footer="0.2"/>
      <printOptions horizontalCentered="1"/>
      <pageSetup scale="82" orientation="landscape" r:id="rId1"/>
      <headerFooter alignWithMargins="0">
        <oddFooter>&amp;L&amp;8DHCS 2437 (7/11)</oddFooter>
      </headerFooter>
    </customSheetView>
    <customSheetView guid="{28D847F1-2D20-4AB9-A0E0-FA308B0BA2E9}" showPageBreaks="1" printArea="1" hiddenColumns="1" view="pageBreakPreview" topLeftCell="A28">
      <selection activeCell="B40" sqref="B40:R40"/>
      <rowBreaks count="1" manualBreakCount="1">
        <brk id="39" max="17" man="1"/>
      </rowBreaks>
      <pageMargins left="0.2" right="0.2" top="0.27" bottom="0.42" header="0.27" footer="0.2"/>
      <printOptions horizontalCentered="1"/>
      <pageSetup scale="82" orientation="landscape" r:id="rId2"/>
      <headerFooter alignWithMargins="0">
        <oddFooter>&amp;L&amp;8DHCS 2437 (7/11)</oddFooter>
      </headerFooter>
    </customSheetView>
    <customSheetView guid="{B5C9438F-069E-4498-AEA6-C01E918C6F69}" showPageBreaks="1" printArea="1" hiddenColumns="1" view="pageBreakPreview">
      <selection activeCell="B40" sqref="B40:R40"/>
      <rowBreaks count="1" manualBreakCount="1">
        <brk id="39" max="17" man="1"/>
      </rowBreaks>
      <pageMargins left="0.2" right="0.2" top="0.27" bottom="0.42" header="0.27" footer="0.2"/>
      <printOptions horizontalCentered="1"/>
      <pageSetup scale="82" orientation="landscape" r:id="rId3"/>
      <headerFooter alignWithMargins="0">
        <oddFooter>&amp;L&amp;8DHCS 2437 (7/11)</oddFooter>
      </headerFooter>
    </customSheetView>
  </customSheetViews>
  <phoneticPr fontId="0" type="noConversion"/>
  <dataValidations xWindow="1005" yWindow="568" count="4">
    <dataValidation allowBlank="1" showInputMessage="1" showErrorMessage="1" prompt="Report any Medi-Cal reimbursement your LEA received for services provided to students who are Medi-Cal eligible and have third-party commercial insurance, also known as Other Health Coverage (OHC).  " sqref="C49"/>
    <dataValidation allowBlank="1" showInputMessage="1" showErrorMessage="1" prompt="Press TAB to move input areas" sqref="A1"/>
    <dataValidation allowBlank="1" showInputMessage="1" showErrorMessage="1" prompt="Report any SFY 16-17 SMAA reimbursement that your LEA received for Pool 1 Personal Service Contractors (SMAA invoices, Tab 6, D65 and E65).  " sqref="C50"/>
    <dataValidation allowBlank="1" showInputMessage="1" showErrorMessage="1" errorTitle="Cell Is Auto-Calculated" error="Do Not Enter Any Data Into This Cell." sqref="C7:C29"/>
  </dataValidations>
  <printOptions horizontalCentered="1"/>
  <pageMargins left="0.25" right="0.25" top="0.27" bottom="0.17" header="0.27" footer="0.2"/>
  <pageSetup scale="87" orientation="portrait" r:id="rId4"/>
  <headerFooter alignWithMargins="0">
    <oddFooter>&amp;L&amp;"Arial,Regular"&amp;12DHCS 6299 (11/2021)&amp;R&amp;"Arial,Regular"&amp;12Page &amp;P</oddFooter>
  </headerFooter>
  <rowBreaks count="1" manualBreakCount="1">
    <brk id="30" max="16383" man="1"/>
  </rowBreaks>
  <ignoredErrors>
    <ignoredError sqref="A7:A29" numberStoredAsText="1"/>
    <ignoredError sqref="C4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zoomScale="85" zoomScaleNormal="85" zoomScaleSheetLayoutView="75" workbookViewId="0"/>
  </sheetViews>
  <sheetFormatPr defaultColWidth="0" defaultRowHeight="13.2" zeroHeight="1" x14ac:dyDescent="0.25"/>
  <cols>
    <col min="1" max="1" width="73.88671875" style="12" customWidth="1"/>
    <col min="2" max="2" width="36" style="12" customWidth="1"/>
    <col min="3" max="17" width="0" style="12" hidden="1" customWidth="1"/>
    <col min="18" max="16384" width="8.77734375" style="12" hidden="1"/>
  </cols>
  <sheetData>
    <row r="1" spans="1:10" ht="15" x14ac:dyDescent="0.25">
      <c r="A1" s="188" t="s">
        <v>202</v>
      </c>
      <c r="C1" s="3"/>
      <c r="D1" s="3"/>
      <c r="E1" s="3"/>
      <c r="G1" s="1"/>
    </row>
    <row r="2" spans="1:10" ht="15" x14ac:dyDescent="0.25">
      <c r="A2" s="189" t="s">
        <v>51</v>
      </c>
      <c r="C2" s="3"/>
      <c r="D2" s="3"/>
      <c r="E2" s="3"/>
      <c r="G2" s="1"/>
    </row>
    <row r="3" spans="1:10" ht="15" x14ac:dyDescent="0.25">
      <c r="A3" s="189" t="s">
        <v>34</v>
      </c>
      <c r="B3" s="2"/>
      <c r="C3" s="3"/>
      <c r="D3" s="3"/>
      <c r="E3" s="3"/>
      <c r="G3" s="1"/>
    </row>
    <row r="4" spans="1:10" ht="22.05" customHeight="1" x14ac:dyDescent="0.3">
      <c r="A4" s="63" t="s">
        <v>134</v>
      </c>
      <c r="B4" s="58"/>
      <c r="C4" s="3"/>
      <c r="D4" s="3"/>
      <c r="E4" s="3"/>
      <c r="F4" s="6"/>
      <c r="G4" s="1"/>
    </row>
    <row r="5" spans="1:10" ht="17.55" customHeight="1" thickBot="1" x14ac:dyDescent="0.35">
      <c r="A5" s="190" t="s">
        <v>129</v>
      </c>
      <c r="B5" s="58"/>
      <c r="C5" s="19"/>
      <c r="D5" s="19"/>
      <c r="E5" s="19"/>
      <c r="F5" s="19"/>
      <c r="G5" s="19"/>
    </row>
    <row r="6" spans="1:10" ht="25.5" customHeight="1" thickBot="1" x14ac:dyDescent="0.35">
      <c r="A6" s="219" t="s">
        <v>163</v>
      </c>
      <c r="B6" s="220"/>
    </row>
    <row r="7" spans="1:10" ht="18.45" customHeight="1" thickBot="1" x14ac:dyDescent="0.3">
      <c r="A7" s="339">
        <f>Certification!C7</f>
        <v>0</v>
      </c>
      <c r="B7" s="210"/>
    </row>
    <row r="8" spans="1:10" ht="16.95" customHeight="1" thickBot="1" x14ac:dyDescent="0.3">
      <c r="A8" s="340">
        <f>Certification!G7</f>
        <v>0</v>
      </c>
      <c r="B8" s="211"/>
    </row>
    <row r="9" spans="1:10" s="40" customFormat="1" ht="24" customHeight="1" thickBot="1" x14ac:dyDescent="0.35">
      <c r="A9" s="219" t="s">
        <v>226</v>
      </c>
      <c r="B9" s="221"/>
    </row>
    <row r="10" spans="1:10" ht="18.45" customHeight="1" thickBot="1" x14ac:dyDescent="0.3">
      <c r="A10" s="101" t="s">
        <v>272</v>
      </c>
      <c r="B10" s="102"/>
      <c r="C10" s="222"/>
      <c r="D10" s="222"/>
      <c r="E10" s="222"/>
      <c r="F10" s="222"/>
      <c r="G10" s="222"/>
      <c r="H10" s="222"/>
      <c r="I10" s="222"/>
    </row>
    <row r="11" spans="1:10" ht="33.450000000000003" customHeight="1" thickBot="1" x14ac:dyDescent="0.3">
      <c r="A11" s="103" t="s">
        <v>291</v>
      </c>
      <c r="B11" s="104">
        <v>0.5</v>
      </c>
    </row>
    <row r="12" spans="1:10" s="22" customFormat="1" ht="32.549999999999997" customHeight="1" thickBot="1" x14ac:dyDescent="0.3">
      <c r="A12" s="105" t="s">
        <v>225</v>
      </c>
      <c r="B12" s="102"/>
    </row>
    <row r="13" spans="1:10" s="40" customFormat="1" ht="23.55" customHeight="1" thickBot="1" x14ac:dyDescent="0.35">
      <c r="A13" s="212" t="s">
        <v>164</v>
      </c>
      <c r="B13" s="213"/>
    </row>
    <row r="14" spans="1:10" ht="19.95" customHeight="1" thickBot="1" x14ac:dyDescent="0.3">
      <c r="A14" s="244" t="s">
        <v>159</v>
      </c>
      <c r="B14" s="434"/>
      <c r="C14" s="223"/>
      <c r="D14" s="22"/>
      <c r="E14" s="22"/>
      <c r="F14" s="22"/>
      <c r="G14" s="22"/>
      <c r="H14" s="22"/>
      <c r="I14" s="22"/>
      <c r="J14" s="22"/>
    </row>
    <row r="15" spans="1:10" ht="19.95" customHeight="1" thickBot="1" x14ac:dyDescent="0.3">
      <c r="A15" s="101" t="s">
        <v>160</v>
      </c>
      <c r="B15" s="435"/>
    </row>
    <row r="16" spans="1:10" ht="19.95" customHeight="1" thickBot="1" x14ac:dyDescent="0.3">
      <c r="A16" s="106" t="s">
        <v>161</v>
      </c>
      <c r="B16" s="107" t="str">
        <f>IFERROR(B14/B15,"0")</f>
        <v>0</v>
      </c>
    </row>
    <row r="17" spans="1:17" ht="19.95" customHeight="1" thickBot="1" x14ac:dyDescent="0.3">
      <c r="A17" s="106" t="s">
        <v>209</v>
      </c>
      <c r="B17" s="107">
        <v>2.8974987942780195E-2</v>
      </c>
    </row>
    <row r="18" spans="1:17" ht="19.95" customHeight="1" thickBot="1" x14ac:dyDescent="0.3">
      <c r="A18" s="106" t="s">
        <v>162</v>
      </c>
      <c r="B18" s="107">
        <f>B16-B17</f>
        <v>-2.8974987942780195E-2</v>
      </c>
    </row>
    <row r="19" spans="1:17" s="1" customFormat="1" ht="23.55" customHeight="1" x14ac:dyDescent="0.25">
      <c r="A19" s="341" t="s">
        <v>50</v>
      </c>
      <c r="B19" s="342">
        <f>Certification!C7</f>
        <v>0</v>
      </c>
      <c r="C19" s="13"/>
      <c r="D19" s="13"/>
      <c r="E19" s="13"/>
      <c r="F19" s="13"/>
      <c r="G19" s="13"/>
      <c r="H19" s="13"/>
      <c r="I19" s="13"/>
      <c r="J19" s="13"/>
      <c r="K19" s="3"/>
      <c r="L19" s="3"/>
      <c r="M19" s="3"/>
      <c r="N19" s="3"/>
      <c r="O19" s="7"/>
      <c r="P19" s="3"/>
      <c r="Q19" s="3"/>
    </row>
    <row r="20" spans="1:17" s="1" customFormat="1" ht="15" x14ac:dyDescent="0.25">
      <c r="A20" s="341" t="s">
        <v>203</v>
      </c>
      <c r="B20" s="343">
        <f>Certification!G7</f>
        <v>0</v>
      </c>
      <c r="C20" s="21"/>
      <c r="D20" s="21"/>
      <c r="E20" s="21"/>
      <c r="F20" s="21"/>
      <c r="G20" s="21"/>
      <c r="H20" s="21"/>
      <c r="I20" s="21"/>
      <c r="J20" s="21"/>
      <c r="K20" s="3"/>
      <c r="L20" s="3"/>
      <c r="M20" s="3"/>
      <c r="N20" s="3"/>
      <c r="O20" s="7"/>
      <c r="P20" s="3"/>
      <c r="Q20" s="3"/>
    </row>
    <row r="21" spans="1:17" s="1" customFormat="1" ht="15.6" thickBot="1" x14ac:dyDescent="0.3">
      <c r="A21" s="344" t="s">
        <v>0</v>
      </c>
      <c r="B21" s="345" t="str">
        <f>Certification!A5</f>
        <v>SFY 2016-17</v>
      </c>
      <c r="C21" s="16"/>
      <c r="D21" s="16"/>
      <c r="E21" s="16"/>
      <c r="F21" s="16"/>
      <c r="G21" s="16"/>
      <c r="H21" s="16"/>
      <c r="I21" s="16"/>
      <c r="J21" s="16"/>
      <c r="K21" s="3"/>
      <c r="L21" s="3"/>
      <c r="M21" s="3"/>
      <c r="N21" s="3"/>
      <c r="O21" s="7"/>
      <c r="P21" s="3"/>
      <c r="Q21" s="3"/>
    </row>
    <row r="22" spans="1:17" hidden="1" x14ac:dyDescent="0.25">
      <c r="C22" s="22"/>
      <c r="D22" s="22"/>
      <c r="E22" s="22"/>
      <c r="F22" s="22"/>
      <c r="G22" s="22"/>
      <c r="H22" s="22"/>
      <c r="I22" s="22"/>
      <c r="J22" s="22"/>
      <c r="K22" s="22"/>
      <c r="L22" s="22"/>
      <c r="M22" s="22"/>
      <c r="N22" s="22"/>
      <c r="O22" s="22"/>
      <c r="P22" s="22"/>
      <c r="Q22" s="22"/>
    </row>
    <row r="23" spans="1:17" hidden="1" x14ac:dyDescent="0.25">
      <c r="C23" s="22"/>
      <c r="D23" s="22"/>
      <c r="E23" s="22"/>
      <c r="F23" s="22"/>
      <c r="G23" s="22"/>
      <c r="H23" s="22"/>
      <c r="I23" s="22"/>
      <c r="J23" s="22"/>
      <c r="K23" s="22"/>
      <c r="L23" s="22"/>
      <c r="M23" s="22"/>
      <c r="N23" s="22"/>
      <c r="O23" s="22"/>
      <c r="P23" s="22"/>
      <c r="Q23" s="22"/>
    </row>
  </sheetData>
  <sheetProtection algorithmName="SHA-512" hashValue="rGG63gssbkvyEmqZljXJLzwaVFg8ECDWCl+ngm/mPbdz4ihhQaG9fruSV5bAck6QMvODaAZT6rEDJqrQ578UUA==" saltValue="Cju0955j04fZMcXcK7+4Tw==" spinCount="100000" sheet="1" selectLockedCells="1"/>
  <protectedRanges>
    <protectedRange sqref="B10" name="Range1_1_1"/>
  </protectedRanges>
  <dataValidations xWindow="463" yWindow="391" count="7">
    <dataValidation allowBlank="1" showInputMessage="1" showErrorMessage="1" prompt="For LEAs that received a limited/field audit in SFY 2016-17, include the audited Indirect Cost Rate from Audit Report, Schedule 7. For LEAs with a minimal review, include the Indirect Cost Rate that was reported on your as-submitted CRCS for SFY 2016-17. " sqref="B10"/>
    <dataValidation allowBlank="1" showInputMessage="1" showErrorMessage="1" prompt="Report the posted Direct Medical Service Precentage from LEA Program website. Enter the RMTS Direct Medical Service Percentage in decimal notation (e.g., 41.25). " sqref="B12"/>
    <dataValidation allowBlank="1" showInputMessage="1" showErrorMessage="1" prompt="Press TAB to move input areas" sqref="A1"/>
    <dataValidation allowBlank="1" sqref="B16"/>
    <dataValidation type="custom" allowBlank="1" showErrorMessage="1" errorTitle="Error - MER greater than 100%" error="Review the data inputted in rows 13 and 14 as the Calculated Medi-Cal Eligibility Ration cannot be greater than 100%" sqref="G14 E17">
      <formula1>B11/B12&lt;=100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all students enrolled in the LEA. Enrollment by fiscal year may be found at the CDE website:  https://dq.cde.ca.gov/dataquest/dataquest.asp" sqref="B15">
      <formula1>$B$14/$B$15&lt;=100%</formula1>
    </dataValidation>
    <dataValidation type="custom" allowBlank="1" showInputMessage="1" showErrorMessage="1" errorTitle="ERROR: MER greater than 100%" error="Please check the inputted data in rows 14 and 15 as the calculated Medi-Cal Eligibility Ratio (MER) - row 16 - cannot be greater than 100%." prompt="Report the unduplicated count of Medi-Cal eligible and enrolled students.  The number of Medi-Cal eligible students will be determined based on the Medi-Cal Data Tape Match, used to check Medi-Cal student eligibility." sqref="B14">
      <formula1>$B$14/$B$15&lt;=100%</formula1>
    </dataValidation>
  </dataValidations>
  <printOptions horizontalCentered="1"/>
  <pageMargins left="0.2" right="0.2" top="0.75" bottom="0.75" header="0.3" footer="0.3"/>
  <pageSetup scale="93" orientation="portrait" verticalDpi="1200" r:id="rId1"/>
  <headerFooter>
    <oddFooter>&amp;L&amp;"Arial,Regular"&amp;12DHCS 6299 (11/2021)&amp;C &amp;R&amp;"Arial,Regular"&amp;12Page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4"/>
  <sheetViews>
    <sheetView showGridLines="0" zoomScale="85" zoomScaleNormal="85" zoomScaleSheetLayoutView="80" zoomScalePageLayoutView="75" workbookViewId="0"/>
  </sheetViews>
  <sheetFormatPr defaultColWidth="0" defaultRowHeight="15" zeroHeight="1" x14ac:dyDescent="0.25"/>
  <cols>
    <col min="1" max="1" width="53.109375" style="164" customWidth="1"/>
    <col min="2" max="2" width="11.44140625" style="164" customWidth="1"/>
    <col min="3" max="5" width="23.77734375" style="164" customWidth="1"/>
    <col min="6" max="6" width="26.44140625" style="164" customWidth="1"/>
    <col min="7" max="16384" width="13.21875" style="164" hidden="1"/>
  </cols>
  <sheetData>
    <row r="1" spans="1:6" x14ac:dyDescent="0.25">
      <c r="A1" s="191" t="s">
        <v>54</v>
      </c>
      <c r="B1" s="62"/>
      <c r="C1" s="62"/>
      <c r="D1" s="62"/>
      <c r="E1" s="62"/>
      <c r="F1" s="62"/>
    </row>
    <row r="2" spans="1:6" x14ac:dyDescent="0.25">
      <c r="A2" s="197" t="s">
        <v>51</v>
      </c>
      <c r="B2" s="62"/>
      <c r="C2" s="62"/>
      <c r="D2" s="62"/>
      <c r="E2" s="62"/>
      <c r="F2" s="62"/>
    </row>
    <row r="3" spans="1:6" x14ac:dyDescent="0.25">
      <c r="A3" s="197" t="s">
        <v>34</v>
      </c>
      <c r="B3" s="62"/>
      <c r="C3" s="62"/>
      <c r="D3" s="62"/>
      <c r="E3" s="62"/>
      <c r="F3" s="62"/>
    </row>
    <row r="4" spans="1:6" s="200" customFormat="1" ht="25.5" customHeight="1" thickBot="1" x14ac:dyDescent="0.35">
      <c r="A4" s="60" t="s">
        <v>285</v>
      </c>
      <c r="B4" s="235"/>
    </row>
    <row r="5" spans="1:6" s="200" customFormat="1" ht="25.5" customHeight="1" thickBot="1" x14ac:dyDescent="0.35">
      <c r="A5" s="60"/>
      <c r="B5" s="235"/>
      <c r="C5" s="327" t="s">
        <v>268</v>
      </c>
      <c r="D5" s="328"/>
      <c r="E5" s="328"/>
      <c r="F5" s="329"/>
    </row>
    <row r="6" spans="1:6" s="203" customFormat="1" ht="70.95" customHeight="1" thickBot="1" x14ac:dyDescent="0.3">
      <c r="A6" s="330" t="s">
        <v>1</v>
      </c>
      <c r="B6" s="201" t="s">
        <v>235</v>
      </c>
      <c r="C6" s="331" t="s">
        <v>269</v>
      </c>
      <c r="D6" s="331" t="s">
        <v>270</v>
      </c>
      <c r="E6" s="331" t="s">
        <v>271</v>
      </c>
      <c r="F6" s="202" t="s">
        <v>294</v>
      </c>
    </row>
    <row r="7" spans="1:6" s="203" customFormat="1" ht="24" customHeight="1" x14ac:dyDescent="0.25">
      <c r="A7" s="325" t="s">
        <v>7</v>
      </c>
      <c r="B7" s="204">
        <v>1</v>
      </c>
      <c r="C7" s="224"/>
      <c r="D7" s="224"/>
      <c r="E7" s="224"/>
      <c r="F7" s="246">
        <f>SUM(C7+D7-E7)</f>
        <v>0</v>
      </c>
    </row>
    <row r="8" spans="1:6" s="203" customFormat="1" ht="24" customHeight="1" x14ac:dyDescent="0.25">
      <c r="A8" s="325" t="s">
        <v>9</v>
      </c>
      <c r="B8" s="204">
        <v>2</v>
      </c>
      <c r="C8" s="224"/>
      <c r="D8" s="224"/>
      <c r="E8" s="224"/>
      <c r="F8" s="246">
        <f t="shared" ref="F8:F19" si="0">SUM(C8+D8-E8)</f>
        <v>0</v>
      </c>
    </row>
    <row r="9" spans="1:6" s="203" customFormat="1" ht="24" customHeight="1" x14ac:dyDescent="0.25">
      <c r="A9" s="325" t="s">
        <v>217</v>
      </c>
      <c r="B9" s="204">
        <v>3</v>
      </c>
      <c r="C9" s="224"/>
      <c r="D9" s="224"/>
      <c r="E9" s="224"/>
      <c r="F9" s="246">
        <f t="shared" si="0"/>
        <v>0</v>
      </c>
    </row>
    <row r="10" spans="1:6" s="203" customFormat="1" ht="24" customHeight="1" x14ac:dyDescent="0.25">
      <c r="A10" s="325" t="s">
        <v>131</v>
      </c>
      <c r="B10" s="204">
        <v>4</v>
      </c>
      <c r="C10" s="224"/>
      <c r="D10" s="224"/>
      <c r="E10" s="224"/>
      <c r="F10" s="246">
        <f t="shared" si="0"/>
        <v>0</v>
      </c>
    </row>
    <row r="11" spans="1:6" s="203" customFormat="1" ht="24" customHeight="1" x14ac:dyDescent="0.25">
      <c r="A11" s="325" t="s">
        <v>13</v>
      </c>
      <c r="B11" s="204">
        <v>5</v>
      </c>
      <c r="C11" s="224"/>
      <c r="D11" s="224"/>
      <c r="E11" s="224"/>
      <c r="F11" s="246">
        <f t="shared" si="0"/>
        <v>0</v>
      </c>
    </row>
    <row r="12" spans="1:6" s="203" customFormat="1" ht="24" customHeight="1" x14ac:dyDescent="0.25">
      <c r="A12" s="325" t="s">
        <v>15</v>
      </c>
      <c r="B12" s="204">
        <v>6</v>
      </c>
      <c r="C12" s="224"/>
      <c r="D12" s="224"/>
      <c r="E12" s="224"/>
      <c r="F12" s="246">
        <f t="shared" si="0"/>
        <v>0</v>
      </c>
    </row>
    <row r="13" spans="1:6" s="203" customFormat="1" ht="24" customHeight="1" x14ac:dyDescent="0.25">
      <c r="A13" s="325" t="s">
        <v>17</v>
      </c>
      <c r="B13" s="204">
        <v>7</v>
      </c>
      <c r="C13" s="224"/>
      <c r="D13" s="224"/>
      <c r="E13" s="224"/>
      <c r="F13" s="246">
        <f t="shared" si="0"/>
        <v>0</v>
      </c>
    </row>
    <row r="14" spans="1:6" s="203" customFormat="1" ht="24" customHeight="1" x14ac:dyDescent="0.25">
      <c r="A14" s="325" t="s">
        <v>19</v>
      </c>
      <c r="B14" s="204">
        <v>8</v>
      </c>
      <c r="C14" s="224"/>
      <c r="D14" s="224"/>
      <c r="E14" s="224"/>
      <c r="F14" s="246">
        <f t="shared" si="0"/>
        <v>0</v>
      </c>
    </row>
    <row r="15" spans="1:6" s="203" customFormat="1" ht="24" customHeight="1" x14ac:dyDescent="0.25">
      <c r="A15" s="325" t="s">
        <v>21</v>
      </c>
      <c r="B15" s="204">
        <v>9</v>
      </c>
      <c r="C15" s="224"/>
      <c r="D15" s="224"/>
      <c r="E15" s="224"/>
      <c r="F15" s="246">
        <f t="shared" si="0"/>
        <v>0</v>
      </c>
    </row>
    <row r="16" spans="1:6" s="203" customFormat="1" ht="24" customHeight="1" x14ac:dyDescent="0.25">
      <c r="A16" s="325" t="s">
        <v>23</v>
      </c>
      <c r="B16" s="204">
        <v>10</v>
      </c>
      <c r="C16" s="224"/>
      <c r="D16" s="224"/>
      <c r="E16" s="224"/>
      <c r="F16" s="246">
        <f t="shared" si="0"/>
        <v>0</v>
      </c>
    </row>
    <row r="17" spans="1:6" s="203" customFormat="1" ht="24" customHeight="1" x14ac:dyDescent="0.25">
      <c r="A17" s="325" t="s">
        <v>227</v>
      </c>
      <c r="B17" s="204">
        <v>11</v>
      </c>
      <c r="C17" s="224"/>
      <c r="D17" s="224"/>
      <c r="E17" s="224"/>
      <c r="F17" s="246">
        <f t="shared" si="0"/>
        <v>0</v>
      </c>
    </row>
    <row r="18" spans="1:6" s="203" customFormat="1" ht="24" customHeight="1" x14ac:dyDescent="0.25">
      <c r="A18" s="325" t="s">
        <v>42</v>
      </c>
      <c r="B18" s="204">
        <v>12</v>
      </c>
      <c r="C18" s="224"/>
      <c r="D18" s="224"/>
      <c r="E18" s="224"/>
      <c r="F18" s="246">
        <f t="shared" si="0"/>
        <v>0</v>
      </c>
    </row>
    <row r="19" spans="1:6" s="203" customFormat="1" ht="24" customHeight="1" x14ac:dyDescent="0.25">
      <c r="A19" s="325" t="s">
        <v>44</v>
      </c>
      <c r="B19" s="204">
        <v>13</v>
      </c>
      <c r="C19" s="224"/>
      <c r="D19" s="224"/>
      <c r="E19" s="224"/>
      <c r="F19" s="246">
        <f t="shared" si="0"/>
        <v>0</v>
      </c>
    </row>
    <row r="20" spans="1:6" s="203" customFormat="1" ht="21" customHeight="1" thickBot="1" x14ac:dyDescent="0.35">
      <c r="A20" s="205" t="s">
        <v>218</v>
      </c>
      <c r="B20" s="206"/>
      <c r="C20" s="225">
        <f>SUM(C7:C19)</f>
        <v>0</v>
      </c>
      <c r="D20" s="225">
        <f>SUM(D7:D19)</f>
        <v>0</v>
      </c>
      <c r="E20" s="225">
        <f>SUM(E7:E19)</f>
        <v>0</v>
      </c>
      <c r="F20" s="247">
        <f>SUM(F7:F19)</f>
        <v>0</v>
      </c>
    </row>
    <row r="21" spans="1:6" s="231" customFormat="1" x14ac:dyDescent="0.25">
      <c r="A21" s="326" t="s">
        <v>50</v>
      </c>
      <c r="B21" s="97">
        <f>Certification!$C$7</f>
        <v>0</v>
      </c>
      <c r="C21" s="126"/>
      <c r="D21" s="233"/>
      <c r="E21" s="74"/>
      <c r="F21" s="332"/>
    </row>
    <row r="22" spans="1:6" s="231" customFormat="1" x14ac:dyDescent="0.25">
      <c r="A22" s="326" t="s">
        <v>53</v>
      </c>
      <c r="B22" s="232">
        <f>Certification!$G$7</f>
        <v>0</v>
      </c>
      <c r="C22" s="126"/>
      <c r="D22" s="233"/>
      <c r="E22" s="74"/>
      <c r="F22" s="332"/>
    </row>
    <row r="23" spans="1:6" s="231" customFormat="1" ht="15.6" thickBot="1" x14ac:dyDescent="0.3">
      <c r="A23" s="333" t="s">
        <v>0</v>
      </c>
      <c r="B23" s="334" t="str">
        <f>Certification!$A$5</f>
        <v>SFY 2016-17</v>
      </c>
      <c r="C23" s="335"/>
      <c r="D23" s="336"/>
      <c r="E23" s="337"/>
      <c r="F23" s="338"/>
    </row>
    <row r="24" spans="1:6" s="231" customFormat="1" hidden="1" x14ac:dyDescent="0.25"/>
    <row r="25" spans="1:6" s="231" customFormat="1" hidden="1" x14ac:dyDescent="0.25"/>
    <row r="26" spans="1:6" s="231" customFormat="1" hidden="1" x14ac:dyDescent="0.25"/>
    <row r="27" spans="1:6" s="231" customFormat="1" hidden="1" x14ac:dyDescent="0.25"/>
    <row r="28" spans="1:6" s="231" customFormat="1" hidden="1" x14ac:dyDescent="0.25"/>
    <row r="29" spans="1:6" s="231" customFormat="1" hidden="1" x14ac:dyDescent="0.25"/>
    <row r="30" spans="1:6" s="231" customFormat="1" hidden="1" x14ac:dyDescent="0.25"/>
    <row r="31" spans="1:6" s="231" customFormat="1" hidden="1" x14ac:dyDescent="0.25"/>
    <row r="32" spans="1:6" s="231" customFormat="1" hidden="1" x14ac:dyDescent="0.25"/>
    <row r="33" s="231" customFormat="1" hidden="1" x14ac:dyDescent="0.25"/>
    <row r="34" s="231" customFormat="1" hidden="1" x14ac:dyDescent="0.25"/>
    <row r="35" s="231" customFormat="1" hidden="1" x14ac:dyDescent="0.25"/>
    <row r="36" s="231" customFormat="1" hidden="1" x14ac:dyDescent="0.25"/>
    <row r="37" s="231" customFormat="1" hidden="1" x14ac:dyDescent="0.25"/>
    <row r="38" s="231" customFormat="1" hidden="1" x14ac:dyDescent="0.25"/>
    <row r="39" s="231" customFormat="1" hidden="1" x14ac:dyDescent="0.25"/>
    <row r="40" s="231" customFormat="1" hidden="1" x14ac:dyDescent="0.25"/>
    <row r="41" s="231" customFormat="1" hidden="1" x14ac:dyDescent="0.25"/>
    <row r="42" s="231" customFormat="1" hidden="1" x14ac:dyDescent="0.25"/>
    <row r="43" s="231" customFormat="1" hidden="1" x14ac:dyDescent="0.25"/>
    <row r="44" s="231" customFormat="1" hidden="1" x14ac:dyDescent="0.25"/>
    <row r="45" s="231" customFormat="1" hidden="1" x14ac:dyDescent="0.25"/>
    <row r="46" s="231" customFormat="1" hidden="1" x14ac:dyDescent="0.25"/>
    <row r="47" s="231" customFormat="1" hidden="1" x14ac:dyDescent="0.25"/>
    <row r="48" s="231" customFormat="1" hidden="1" x14ac:dyDescent="0.25"/>
    <row r="49" s="231" customFormat="1" hidden="1" x14ac:dyDescent="0.25"/>
    <row r="50" s="231" customFormat="1" hidden="1" x14ac:dyDescent="0.25"/>
    <row r="51" s="231" customFormat="1" hidden="1" x14ac:dyDescent="0.25"/>
    <row r="52" s="231" customFormat="1" hidden="1" x14ac:dyDescent="0.25"/>
    <row r="53" s="231" customFormat="1" hidden="1" x14ac:dyDescent="0.25"/>
    <row r="54" s="231" customFormat="1" hidden="1" x14ac:dyDescent="0.25"/>
    <row r="55" s="231" customFormat="1" hidden="1" x14ac:dyDescent="0.25"/>
    <row r="56" s="231" customFormat="1" hidden="1" x14ac:dyDescent="0.25"/>
    <row r="57" s="231" customFormat="1" hidden="1" x14ac:dyDescent="0.25"/>
    <row r="58" s="231" customFormat="1" hidden="1" x14ac:dyDescent="0.25"/>
    <row r="59" s="231" customFormat="1" hidden="1" x14ac:dyDescent="0.25"/>
    <row r="60" s="231" customFormat="1" hidden="1" x14ac:dyDescent="0.25"/>
    <row r="61" s="231" customFormat="1" hidden="1" x14ac:dyDescent="0.25"/>
    <row r="62" s="231" customFormat="1" hidden="1" x14ac:dyDescent="0.25"/>
    <row r="63" s="231" customFormat="1" hidden="1" x14ac:dyDescent="0.25"/>
    <row r="64" s="231" customFormat="1" hidden="1" x14ac:dyDescent="0.25"/>
    <row r="65" s="231" customFormat="1" hidden="1" x14ac:dyDescent="0.25"/>
    <row r="66" s="231" customFormat="1" hidden="1" x14ac:dyDescent="0.25"/>
    <row r="67" s="231" customFormat="1" hidden="1" x14ac:dyDescent="0.25"/>
    <row r="68" s="231" customFormat="1" hidden="1" x14ac:dyDescent="0.25"/>
    <row r="69" s="231" customFormat="1" hidden="1" x14ac:dyDescent="0.25"/>
    <row r="70" s="231" customFormat="1" hidden="1" x14ac:dyDescent="0.25"/>
    <row r="71" s="231" customFormat="1" hidden="1" x14ac:dyDescent="0.25"/>
    <row r="72" s="231" customFormat="1" hidden="1" x14ac:dyDescent="0.25"/>
    <row r="73" s="231" customFormat="1" hidden="1" x14ac:dyDescent="0.25"/>
    <row r="74" s="231" customFormat="1" hidden="1" x14ac:dyDescent="0.25"/>
    <row r="75" s="231" customFormat="1" hidden="1" x14ac:dyDescent="0.25"/>
    <row r="76" s="231" customFormat="1" hidden="1" x14ac:dyDescent="0.25"/>
    <row r="77" s="231" customFormat="1" hidden="1" x14ac:dyDescent="0.25"/>
    <row r="78" s="231" customFormat="1" hidden="1" x14ac:dyDescent="0.25"/>
    <row r="79" s="231" customFormat="1" hidden="1" x14ac:dyDescent="0.25"/>
    <row r="80" s="231" customFormat="1" hidden="1" x14ac:dyDescent="0.25"/>
    <row r="81" s="231" customFormat="1" hidden="1" x14ac:dyDescent="0.25"/>
    <row r="82" s="231" customFormat="1" hidden="1" x14ac:dyDescent="0.25"/>
    <row r="83" s="231" customFormat="1" hidden="1" x14ac:dyDescent="0.25"/>
    <row r="84" s="231" customFormat="1" hidden="1" x14ac:dyDescent="0.25"/>
    <row r="85" s="231" customFormat="1" hidden="1" x14ac:dyDescent="0.25"/>
    <row r="86" s="231" customFormat="1" hidden="1" x14ac:dyDescent="0.25"/>
    <row r="87" s="231" customFormat="1" hidden="1" x14ac:dyDescent="0.25"/>
    <row r="88" s="231" customFormat="1" hidden="1" x14ac:dyDescent="0.25"/>
    <row r="89" s="231" customFormat="1" hidden="1" x14ac:dyDescent="0.25"/>
    <row r="90" s="231" customFormat="1" hidden="1" x14ac:dyDescent="0.25"/>
    <row r="91" s="231" customFormat="1" hidden="1" x14ac:dyDescent="0.25"/>
    <row r="92" s="231" customFormat="1" hidden="1" x14ac:dyDescent="0.25"/>
    <row r="93" s="231" customFormat="1" hidden="1" x14ac:dyDescent="0.25"/>
    <row r="94" s="231" customFormat="1" hidden="1" x14ac:dyDescent="0.25"/>
    <row r="95" s="231" customFormat="1" hidden="1" x14ac:dyDescent="0.25"/>
    <row r="96" s="231" customFormat="1" hidden="1" x14ac:dyDescent="0.25"/>
    <row r="97" s="231" customFormat="1" hidden="1" x14ac:dyDescent="0.25"/>
    <row r="98" s="231" customFormat="1" hidden="1" x14ac:dyDescent="0.25"/>
    <row r="99" s="231" customFormat="1" hidden="1" x14ac:dyDescent="0.25"/>
    <row r="100" s="231" customFormat="1" hidden="1" x14ac:dyDescent="0.25"/>
    <row r="101" s="231" customFormat="1" hidden="1" x14ac:dyDescent="0.25"/>
    <row r="102" s="231" customFormat="1" hidden="1" x14ac:dyDescent="0.25"/>
    <row r="103" s="231" customFormat="1" hidden="1" x14ac:dyDescent="0.25"/>
    <row r="104" s="231" customFormat="1" hidden="1" x14ac:dyDescent="0.25"/>
    <row r="105" s="231" customFormat="1" hidden="1" x14ac:dyDescent="0.25"/>
    <row r="106" s="231" customFormat="1" hidden="1" x14ac:dyDescent="0.25"/>
    <row r="107" s="231" customFormat="1" hidden="1" x14ac:dyDescent="0.25"/>
    <row r="108" s="231" customFormat="1" hidden="1" x14ac:dyDescent="0.25"/>
    <row r="109" s="231" customFormat="1" hidden="1" x14ac:dyDescent="0.25"/>
    <row r="110" s="231" customFormat="1" hidden="1" x14ac:dyDescent="0.25"/>
    <row r="111" s="231" customFormat="1" hidden="1" x14ac:dyDescent="0.25"/>
    <row r="112" s="231" customFormat="1" hidden="1" x14ac:dyDescent="0.25"/>
    <row r="113" s="231" customFormat="1" hidden="1" x14ac:dyDescent="0.25"/>
    <row r="114" s="231" customFormat="1" hidden="1" x14ac:dyDescent="0.25"/>
    <row r="115" s="231" customFormat="1" hidden="1" x14ac:dyDescent="0.25"/>
    <row r="116" s="231" customFormat="1" hidden="1" x14ac:dyDescent="0.25"/>
    <row r="117" s="231" customFormat="1" hidden="1" x14ac:dyDescent="0.25"/>
    <row r="118" s="231" customFormat="1" hidden="1" x14ac:dyDescent="0.25"/>
    <row r="119" s="231" customFormat="1" hidden="1" x14ac:dyDescent="0.25"/>
    <row r="120" s="231" customFormat="1" hidden="1" x14ac:dyDescent="0.25"/>
    <row r="121" s="231" customFormat="1" hidden="1" x14ac:dyDescent="0.25"/>
    <row r="122" s="231" customFormat="1" hidden="1" x14ac:dyDescent="0.25"/>
    <row r="123" s="231" customFormat="1" hidden="1" x14ac:dyDescent="0.25"/>
    <row r="124" s="231" customFormat="1" hidden="1" x14ac:dyDescent="0.25"/>
  </sheetData>
  <sheetProtection algorithmName="SHA-512" hashValue="deYZj3/Te1zWfq12cu3vOOVW7TUrQ9ow8EoIFdV1vDFdtBNQiZdaGPz2aQhzwlihM+UOBmIih3OQcivRQ+w5/Q==" saltValue="B+gKJi4UY5w4zacBG4Rc9w==" spinCount="100000" sheet="1" selectLockedCells="1"/>
  <dataConsolidate/>
  <dataValidations xWindow="457" yWindow="715" count="5">
    <dataValidation allowBlank="1" showInputMessage="1" showErrorMessage="1" prompt="Press TAB to move input areas" sqref="A1"/>
    <dataValidation allowBlank="1" showInputMessage="1" showErrorMessage="1" prompt="Enter benefits for Psychologists" sqref="F21:F23"/>
    <dataValidation allowBlank="1" showInputMessage="1" showErrorMessage="1" prompt="Enter audited benefit expenditures_x000a_" sqref="D7:D19"/>
    <dataValidation allowBlank="1" showInputMessage="1" showErrorMessage="1" prompt="Enter audited salary expenditures_x000a_" sqref="C7:C19"/>
    <dataValidation allowBlank="1" showInputMessage="1" showErrorMessage="1" prompt="Enter audited federal revenues " sqref="E7:E19"/>
  </dataValidations>
  <printOptions horizontalCentered="1"/>
  <pageMargins left="0.15" right="0.15" top="0.75" bottom="0.75" header="0.3" footer="0.3"/>
  <pageSetup scale="85" orientation="landscape" r:id="rId1"/>
  <headerFooter>
    <oddFooter>&amp;L&amp;"Arial,Regular"&amp;12DHCS 6299 (11/2021)&amp;R&amp;"Arial,Regular"&amp;12Page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6"/>
  <sheetViews>
    <sheetView showGridLines="0" zoomScale="85" zoomScaleNormal="85" zoomScaleSheetLayoutView="43" zoomScalePageLayoutView="75" workbookViewId="0"/>
  </sheetViews>
  <sheetFormatPr defaultColWidth="0" defaultRowHeight="15" zeroHeight="1" x14ac:dyDescent="0.25"/>
  <cols>
    <col min="1" max="1" width="43.33203125" style="164" customWidth="1"/>
    <col min="2" max="2" width="15.5546875" style="164" customWidth="1"/>
    <col min="3" max="3" width="21.109375" style="164" customWidth="1"/>
    <col min="4" max="4" width="21.33203125" style="164" customWidth="1"/>
    <col min="5" max="5" width="21" style="164" customWidth="1"/>
    <col min="6" max="6" width="21.109375" style="164" customWidth="1"/>
    <col min="7" max="7" width="26.44140625" style="164" customWidth="1"/>
    <col min="8" max="8" width="21.77734375" style="164" customWidth="1"/>
    <col min="9" max="16384" width="13.21875" style="164" hidden="1"/>
  </cols>
  <sheetData>
    <row r="1" spans="1:8" x14ac:dyDescent="0.25">
      <c r="A1" s="191" t="s">
        <v>54</v>
      </c>
      <c r="B1" s="62"/>
      <c r="C1" s="62"/>
      <c r="D1" s="62"/>
      <c r="E1" s="62"/>
      <c r="F1" s="62"/>
      <c r="G1" s="62"/>
    </row>
    <row r="2" spans="1:8" x14ac:dyDescent="0.25">
      <c r="A2" s="197" t="s">
        <v>51</v>
      </c>
      <c r="B2" s="62"/>
      <c r="C2" s="62"/>
      <c r="D2" s="62"/>
      <c r="E2" s="62"/>
      <c r="F2" s="62"/>
      <c r="G2" s="62"/>
    </row>
    <row r="3" spans="1:8" ht="15.6" thickBot="1" x14ac:dyDescent="0.3">
      <c r="A3" s="197" t="s">
        <v>34</v>
      </c>
      <c r="B3" s="62"/>
      <c r="C3" s="62"/>
      <c r="D3" s="62"/>
      <c r="E3" s="62"/>
      <c r="F3" s="62"/>
      <c r="G3" s="62"/>
      <c r="H3" s="62"/>
    </row>
    <row r="4" spans="1:8" s="266" customFormat="1" ht="29.55" customHeight="1" thickBot="1" x14ac:dyDescent="0.3">
      <c r="A4" s="146" t="s">
        <v>284</v>
      </c>
      <c r="B4" s="262"/>
      <c r="C4" s="263"/>
      <c r="D4" s="346" t="s">
        <v>228</v>
      </c>
      <c r="E4" s="347"/>
      <c r="F4" s="348"/>
      <c r="G4" s="264"/>
      <c r="H4" s="265"/>
    </row>
    <row r="5" spans="1:8" s="203" customFormat="1" ht="85.05" customHeight="1" thickBot="1" x14ac:dyDescent="0.3">
      <c r="A5" s="330" t="s">
        <v>1</v>
      </c>
      <c r="B5" s="201" t="s">
        <v>222</v>
      </c>
      <c r="C5" s="331" t="s">
        <v>294</v>
      </c>
      <c r="D5" s="331" t="s">
        <v>295</v>
      </c>
      <c r="E5" s="331" t="s">
        <v>296</v>
      </c>
      <c r="F5" s="331" t="s">
        <v>238</v>
      </c>
      <c r="G5" s="349" t="s">
        <v>141</v>
      </c>
      <c r="H5" s="202" t="s">
        <v>297</v>
      </c>
    </row>
    <row r="6" spans="1:8" s="203" customFormat="1" ht="21" customHeight="1" x14ac:dyDescent="0.25">
      <c r="A6" s="325" t="s">
        <v>7</v>
      </c>
      <c r="B6" s="204">
        <v>1</v>
      </c>
      <c r="C6" s="246">
        <f>'WS B.1 Audited S&amp;B Data'!F7</f>
        <v>0</v>
      </c>
      <c r="D6" s="437"/>
      <c r="E6" s="437"/>
      <c r="F6" s="438"/>
      <c r="G6" s="199"/>
      <c r="H6" s="246">
        <f>C6+D6+E6-F6</f>
        <v>0</v>
      </c>
    </row>
    <row r="7" spans="1:8" s="203" customFormat="1" ht="21" customHeight="1" x14ac:dyDescent="0.25">
      <c r="A7" s="325" t="s">
        <v>9</v>
      </c>
      <c r="B7" s="204">
        <v>2</v>
      </c>
      <c r="C7" s="246">
        <f>'WS B.1 Audited S&amp;B Data'!F8</f>
        <v>0</v>
      </c>
      <c r="D7" s="437"/>
      <c r="E7" s="437"/>
      <c r="F7" s="438"/>
      <c r="G7" s="199"/>
      <c r="H7" s="246">
        <f t="shared" ref="H7:H30" si="0">C7+D7+E7-F7</f>
        <v>0</v>
      </c>
    </row>
    <row r="8" spans="1:8" s="203" customFormat="1" ht="21" customHeight="1" x14ac:dyDescent="0.25">
      <c r="A8" s="325" t="s">
        <v>217</v>
      </c>
      <c r="B8" s="204">
        <v>3</v>
      </c>
      <c r="C8" s="246">
        <f>'WS B.1 Audited S&amp;B Data'!F9</f>
        <v>0</v>
      </c>
      <c r="D8" s="437"/>
      <c r="E8" s="437"/>
      <c r="F8" s="438"/>
      <c r="G8" s="199"/>
      <c r="H8" s="246">
        <f t="shared" si="0"/>
        <v>0</v>
      </c>
    </row>
    <row r="9" spans="1:8" s="203" customFormat="1" ht="21" customHeight="1" x14ac:dyDescent="0.25">
      <c r="A9" s="325" t="s">
        <v>131</v>
      </c>
      <c r="B9" s="204">
        <v>4</v>
      </c>
      <c r="C9" s="246">
        <f>'WS B.1 Audited S&amp;B Data'!F10</f>
        <v>0</v>
      </c>
      <c r="D9" s="437"/>
      <c r="E9" s="437"/>
      <c r="F9" s="438"/>
      <c r="G9" s="199"/>
      <c r="H9" s="246">
        <f t="shared" si="0"/>
        <v>0</v>
      </c>
    </row>
    <row r="10" spans="1:8" s="203" customFormat="1" ht="21" customHeight="1" x14ac:dyDescent="0.25">
      <c r="A10" s="325" t="s">
        <v>13</v>
      </c>
      <c r="B10" s="204">
        <v>5</v>
      </c>
      <c r="C10" s="246">
        <f>'WS B.1 Audited S&amp;B Data'!F11</f>
        <v>0</v>
      </c>
      <c r="D10" s="437"/>
      <c r="E10" s="437"/>
      <c r="F10" s="438"/>
      <c r="G10" s="199"/>
      <c r="H10" s="246">
        <f t="shared" si="0"/>
        <v>0</v>
      </c>
    </row>
    <row r="11" spans="1:8" s="203" customFormat="1" ht="21" customHeight="1" x14ac:dyDescent="0.25">
      <c r="A11" s="325" t="s">
        <v>15</v>
      </c>
      <c r="B11" s="204">
        <v>6</v>
      </c>
      <c r="C11" s="246">
        <f>'WS B.1 Audited S&amp;B Data'!F12</f>
        <v>0</v>
      </c>
      <c r="D11" s="437"/>
      <c r="E11" s="437"/>
      <c r="F11" s="438"/>
      <c r="G11" s="199"/>
      <c r="H11" s="246">
        <f t="shared" si="0"/>
        <v>0</v>
      </c>
    </row>
    <row r="12" spans="1:8" s="203" customFormat="1" ht="21" customHeight="1" x14ac:dyDescent="0.25">
      <c r="A12" s="325" t="s">
        <v>17</v>
      </c>
      <c r="B12" s="204">
        <v>7</v>
      </c>
      <c r="C12" s="246">
        <f>'WS B.1 Audited S&amp;B Data'!F13</f>
        <v>0</v>
      </c>
      <c r="D12" s="437"/>
      <c r="E12" s="437"/>
      <c r="F12" s="438"/>
      <c r="G12" s="199"/>
      <c r="H12" s="246">
        <f t="shared" si="0"/>
        <v>0</v>
      </c>
    </row>
    <row r="13" spans="1:8" s="203" customFormat="1" ht="21" customHeight="1" x14ac:dyDescent="0.25">
      <c r="A13" s="325" t="s">
        <v>19</v>
      </c>
      <c r="B13" s="204">
        <v>8</v>
      </c>
      <c r="C13" s="246">
        <f>'WS B.1 Audited S&amp;B Data'!F14</f>
        <v>0</v>
      </c>
      <c r="D13" s="437"/>
      <c r="E13" s="437"/>
      <c r="F13" s="438"/>
      <c r="G13" s="199"/>
      <c r="H13" s="246">
        <f t="shared" si="0"/>
        <v>0</v>
      </c>
    </row>
    <row r="14" spans="1:8" s="203" customFormat="1" ht="21" customHeight="1" x14ac:dyDescent="0.25">
      <c r="A14" s="325" t="s">
        <v>21</v>
      </c>
      <c r="B14" s="204">
        <v>9</v>
      </c>
      <c r="C14" s="246">
        <f>'WS B.1 Audited S&amp;B Data'!F15</f>
        <v>0</v>
      </c>
      <c r="D14" s="437"/>
      <c r="E14" s="437"/>
      <c r="F14" s="438"/>
      <c r="G14" s="199"/>
      <c r="H14" s="246">
        <f t="shared" si="0"/>
        <v>0</v>
      </c>
    </row>
    <row r="15" spans="1:8" s="203" customFormat="1" ht="21" customHeight="1" x14ac:dyDescent="0.25">
      <c r="A15" s="325" t="s">
        <v>23</v>
      </c>
      <c r="B15" s="204">
        <v>10</v>
      </c>
      <c r="C15" s="246">
        <f>'WS B.1 Audited S&amp;B Data'!F16</f>
        <v>0</v>
      </c>
      <c r="D15" s="437"/>
      <c r="E15" s="437"/>
      <c r="F15" s="438"/>
      <c r="G15" s="199"/>
      <c r="H15" s="246">
        <f t="shared" si="0"/>
        <v>0</v>
      </c>
    </row>
    <row r="16" spans="1:8" s="203" customFormat="1" ht="21" customHeight="1" x14ac:dyDescent="0.25">
      <c r="A16" s="325" t="s">
        <v>227</v>
      </c>
      <c r="B16" s="204">
        <v>11</v>
      </c>
      <c r="C16" s="246">
        <f>'WS B.1 Audited S&amp;B Data'!F17</f>
        <v>0</v>
      </c>
      <c r="D16" s="437"/>
      <c r="E16" s="437"/>
      <c r="F16" s="438"/>
      <c r="G16" s="199"/>
      <c r="H16" s="246">
        <f t="shared" si="0"/>
        <v>0</v>
      </c>
    </row>
    <row r="17" spans="1:8" s="203" customFormat="1" ht="21" customHeight="1" x14ac:dyDescent="0.25">
      <c r="A17" s="325" t="s">
        <v>42</v>
      </c>
      <c r="B17" s="204">
        <v>12</v>
      </c>
      <c r="C17" s="246">
        <f>'WS B.1 Audited S&amp;B Data'!F18</f>
        <v>0</v>
      </c>
      <c r="D17" s="437"/>
      <c r="E17" s="437"/>
      <c r="F17" s="438"/>
      <c r="G17" s="199"/>
      <c r="H17" s="246">
        <f t="shared" si="0"/>
        <v>0</v>
      </c>
    </row>
    <row r="18" spans="1:8" s="203" customFormat="1" ht="21" customHeight="1" x14ac:dyDescent="0.25">
      <c r="A18" s="350" t="s">
        <v>44</v>
      </c>
      <c r="B18" s="297">
        <v>13</v>
      </c>
      <c r="C18" s="282">
        <f>'WS B.1 Audited S&amp;B Data'!F19</f>
        <v>0</v>
      </c>
      <c r="D18" s="437"/>
      <c r="E18" s="437"/>
      <c r="F18" s="439"/>
      <c r="G18" s="199"/>
      <c r="H18" s="282">
        <f t="shared" si="0"/>
        <v>0</v>
      </c>
    </row>
    <row r="19" spans="1:8" s="203" customFormat="1" ht="21" customHeight="1" x14ac:dyDescent="0.3">
      <c r="A19" s="351" t="s">
        <v>274</v>
      </c>
      <c r="B19" s="301"/>
      <c r="C19" s="302">
        <f>SUM(C6:C18)</f>
        <v>0</v>
      </c>
      <c r="D19" s="430">
        <f>SUM(D6:D18)</f>
        <v>0</v>
      </c>
      <c r="E19" s="430">
        <f>SUM(E6:E18)</f>
        <v>0</v>
      </c>
      <c r="F19" s="430">
        <f>SUM(F6:F18)</f>
        <v>0</v>
      </c>
      <c r="G19" s="430"/>
      <c r="H19" s="302">
        <f>SUM(H6:H18)</f>
        <v>0</v>
      </c>
    </row>
    <row r="20" spans="1:8" s="203" customFormat="1" ht="21" customHeight="1" x14ac:dyDescent="0.3">
      <c r="A20" s="352" t="s">
        <v>247</v>
      </c>
      <c r="B20" s="275"/>
      <c r="C20" s="281"/>
      <c r="D20" s="431"/>
      <c r="E20" s="431"/>
      <c r="F20" s="431"/>
      <c r="G20" s="431"/>
      <c r="H20" s="431"/>
    </row>
    <row r="21" spans="1:8" s="203" customFormat="1" ht="21" customHeight="1" x14ac:dyDescent="0.25">
      <c r="A21" s="325" t="s">
        <v>100</v>
      </c>
      <c r="B21" s="292">
        <v>14</v>
      </c>
      <c r="C21" s="295"/>
      <c r="D21" s="440"/>
      <c r="E21" s="437"/>
      <c r="F21" s="438"/>
      <c r="G21" s="199"/>
      <c r="H21" s="246">
        <f t="shared" si="0"/>
        <v>0</v>
      </c>
    </row>
    <row r="22" spans="1:8" s="203" customFormat="1" ht="21" customHeight="1" x14ac:dyDescent="0.25">
      <c r="A22" s="325" t="s">
        <v>154</v>
      </c>
      <c r="B22" s="292">
        <v>15</v>
      </c>
      <c r="C22" s="295"/>
      <c r="D22" s="440"/>
      <c r="E22" s="437"/>
      <c r="F22" s="438"/>
      <c r="G22" s="199"/>
      <c r="H22" s="246">
        <f t="shared" si="0"/>
        <v>0</v>
      </c>
    </row>
    <row r="23" spans="1:8" s="203" customFormat="1" ht="21" customHeight="1" x14ac:dyDescent="0.25">
      <c r="A23" s="325" t="s">
        <v>234</v>
      </c>
      <c r="B23" s="292">
        <v>16</v>
      </c>
      <c r="C23" s="295"/>
      <c r="D23" s="440"/>
      <c r="E23" s="437"/>
      <c r="F23" s="438"/>
      <c r="G23" s="199"/>
      <c r="H23" s="246">
        <f t="shared" si="0"/>
        <v>0</v>
      </c>
    </row>
    <row r="24" spans="1:8" s="203" customFormat="1" ht="21" customHeight="1" x14ac:dyDescent="0.25">
      <c r="A24" s="325" t="s">
        <v>101</v>
      </c>
      <c r="B24" s="292">
        <v>17</v>
      </c>
      <c r="C24" s="295"/>
      <c r="D24" s="440"/>
      <c r="E24" s="437"/>
      <c r="F24" s="438"/>
      <c r="G24" s="199"/>
      <c r="H24" s="246">
        <f t="shared" si="0"/>
        <v>0</v>
      </c>
    </row>
    <row r="25" spans="1:8" s="203" customFormat="1" ht="21" customHeight="1" x14ac:dyDescent="0.25">
      <c r="A25" s="325" t="s">
        <v>103</v>
      </c>
      <c r="B25" s="292">
        <v>18</v>
      </c>
      <c r="C25" s="295"/>
      <c r="D25" s="440"/>
      <c r="E25" s="437"/>
      <c r="F25" s="438"/>
      <c r="G25" s="199"/>
      <c r="H25" s="246">
        <f t="shared" si="0"/>
        <v>0</v>
      </c>
    </row>
    <row r="26" spans="1:8" s="203" customFormat="1" ht="21" customHeight="1" x14ac:dyDescent="0.25">
      <c r="A26" s="325" t="s">
        <v>232</v>
      </c>
      <c r="B26" s="292">
        <v>19</v>
      </c>
      <c r="C26" s="295"/>
      <c r="D26" s="440"/>
      <c r="E26" s="437"/>
      <c r="F26" s="438"/>
      <c r="G26" s="199"/>
      <c r="H26" s="246">
        <f t="shared" si="0"/>
        <v>0</v>
      </c>
    </row>
    <row r="27" spans="1:8" s="203" customFormat="1" ht="21" customHeight="1" x14ac:dyDescent="0.25">
      <c r="A27" s="325" t="s">
        <v>168</v>
      </c>
      <c r="B27" s="292">
        <v>20</v>
      </c>
      <c r="C27" s="295"/>
      <c r="D27" s="440"/>
      <c r="E27" s="437"/>
      <c r="F27" s="438"/>
      <c r="G27" s="199"/>
      <c r="H27" s="246">
        <f t="shared" si="0"/>
        <v>0</v>
      </c>
    </row>
    <row r="28" spans="1:8" s="203" customFormat="1" ht="21" customHeight="1" x14ac:dyDescent="0.25">
      <c r="A28" s="325" t="s">
        <v>98</v>
      </c>
      <c r="B28" s="292">
        <v>21</v>
      </c>
      <c r="C28" s="295"/>
      <c r="D28" s="440"/>
      <c r="E28" s="437"/>
      <c r="F28" s="438"/>
      <c r="G28" s="199"/>
      <c r="H28" s="246">
        <f t="shared" si="0"/>
        <v>0</v>
      </c>
    </row>
    <row r="29" spans="1:8" s="203" customFormat="1" ht="21" customHeight="1" x14ac:dyDescent="0.25">
      <c r="A29" s="325" t="s">
        <v>102</v>
      </c>
      <c r="B29" s="292">
        <v>22</v>
      </c>
      <c r="C29" s="295"/>
      <c r="D29" s="440"/>
      <c r="E29" s="437"/>
      <c r="F29" s="438"/>
      <c r="G29" s="199"/>
      <c r="H29" s="246">
        <f t="shared" si="0"/>
        <v>0</v>
      </c>
    </row>
    <row r="30" spans="1:8" s="203" customFormat="1" ht="21" customHeight="1" x14ac:dyDescent="0.25">
      <c r="A30" s="350" t="s">
        <v>121</v>
      </c>
      <c r="B30" s="293">
        <v>23</v>
      </c>
      <c r="C30" s="295"/>
      <c r="D30" s="440"/>
      <c r="E30" s="437"/>
      <c r="F30" s="439"/>
      <c r="G30" s="199"/>
      <c r="H30" s="282">
        <f t="shared" si="0"/>
        <v>0</v>
      </c>
    </row>
    <row r="31" spans="1:8" s="203" customFormat="1" ht="21" customHeight="1" x14ac:dyDescent="0.3">
      <c r="A31" s="351" t="s">
        <v>275</v>
      </c>
      <c r="B31" s="301"/>
      <c r="C31" s="303"/>
      <c r="D31" s="430">
        <f>SUM(D21:D30)</f>
        <v>0</v>
      </c>
      <c r="E31" s="430">
        <f t="shared" ref="E31:H31" si="1">SUM(E21:E30)</f>
        <v>0</v>
      </c>
      <c r="F31" s="430">
        <f t="shared" si="1"/>
        <v>0</v>
      </c>
      <c r="G31" s="430"/>
      <c r="H31" s="302">
        <f t="shared" si="1"/>
        <v>0</v>
      </c>
    </row>
    <row r="32" spans="1:8" s="203" customFormat="1" ht="27.45" customHeight="1" thickBot="1" x14ac:dyDescent="0.35">
      <c r="A32" s="395" t="s">
        <v>218</v>
      </c>
      <c r="B32" s="298"/>
      <c r="C32" s="294">
        <f>C19</f>
        <v>0</v>
      </c>
      <c r="D32" s="299">
        <f>D31+D19</f>
        <v>0</v>
      </c>
      <c r="E32" s="299">
        <f>E31+E19</f>
        <v>0</v>
      </c>
      <c r="F32" s="299">
        <f>F31+F19</f>
        <v>0</v>
      </c>
      <c r="G32" s="299"/>
      <c r="H32" s="300">
        <f>H19+H31</f>
        <v>0</v>
      </c>
    </row>
    <row r="33" spans="1:8" s="231" customFormat="1" x14ac:dyDescent="0.25">
      <c r="A33" s="326" t="s">
        <v>50</v>
      </c>
      <c r="B33" s="126">
        <f>Certification!$C$7</f>
        <v>0</v>
      </c>
      <c r="C33" s="127"/>
      <c r="D33" s="126"/>
      <c r="E33" s="74"/>
      <c r="F33" s="353"/>
      <c r="G33" s="353"/>
      <c r="H33" s="354"/>
    </row>
    <row r="34" spans="1:8" s="231" customFormat="1" x14ac:dyDescent="0.25">
      <c r="A34" s="326" t="s">
        <v>53</v>
      </c>
      <c r="B34" s="127">
        <f>Certification!$G$7</f>
        <v>0</v>
      </c>
      <c r="C34" s="127"/>
      <c r="D34" s="126"/>
      <c r="E34" s="74"/>
      <c r="F34" s="353"/>
      <c r="G34" s="353"/>
      <c r="H34" s="354"/>
    </row>
    <row r="35" spans="1:8" s="231" customFormat="1" ht="15.6" thickBot="1" x14ac:dyDescent="0.3">
      <c r="A35" s="355" t="s">
        <v>0</v>
      </c>
      <c r="B35" s="356" t="str">
        <f>Certification!$A$5</f>
        <v>SFY 2016-17</v>
      </c>
      <c r="C35" s="357"/>
      <c r="D35" s="356"/>
      <c r="E35" s="358"/>
      <c r="F35" s="359"/>
      <c r="G35" s="359"/>
      <c r="H35" s="360"/>
    </row>
    <row r="36" spans="1:8" s="231" customFormat="1" ht="15.6" hidden="1" thickTop="1" x14ac:dyDescent="0.25"/>
    <row r="37" spans="1:8" s="231" customFormat="1" hidden="1" x14ac:dyDescent="0.25"/>
    <row r="38" spans="1:8" s="231" customFormat="1" hidden="1" x14ac:dyDescent="0.25"/>
    <row r="39" spans="1:8" s="231" customFormat="1" hidden="1" x14ac:dyDescent="0.25"/>
    <row r="40" spans="1:8" s="231" customFormat="1" hidden="1" x14ac:dyDescent="0.25"/>
    <row r="41" spans="1:8" s="231" customFormat="1" hidden="1" x14ac:dyDescent="0.25"/>
    <row r="42" spans="1:8" s="231" customFormat="1" hidden="1" x14ac:dyDescent="0.25"/>
    <row r="43" spans="1:8" s="231" customFormat="1" hidden="1" x14ac:dyDescent="0.25"/>
    <row r="44" spans="1:8" s="231" customFormat="1" hidden="1" x14ac:dyDescent="0.25"/>
    <row r="45" spans="1:8" s="231" customFormat="1" hidden="1" x14ac:dyDescent="0.25"/>
    <row r="46" spans="1:8" s="231" customFormat="1" hidden="1" x14ac:dyDescent="0.25"/>
    <row r="47" spans="1:8" s="231" customFormat="1" hidden="1" x14ac:dyDescent="0.25"/>
    <row r="48" spans="1:8" s="231" customFormat="1" hidden="1" x14ac:dyDescent="0.25"/>
    <row r="49" s="231" customFormat="1" hidden="1" x14ac:dyDescent="0.25"/>
    <row r="50" s="231" customFormat="1" hidden="1" x14ac:dyDescent="0.25"/>
    <row r="51" s="231" customFormat="1" hidden="1" x14ac:dyDescent="0.25"/>
    <row r="52" s="231" customFormat="1" hidden="1" x14ac:dyDescent="0.25"/>
    <row r="53" s="231" customFormat="1" hidden="1" x14ac:dyDescent="0.25"/>
    <row r="54" s="231" customFormat="1" hidden="1" x14ac:dyDescent="0.25"/>
    <row r="55" s="231" customFormat="1" hidden="1" x14ac:dyDescent="0.25"/>
    <row r="56" s="231" customFormat="1" hidden="1" x14ac:dyDescent="0.25"/>
    <row r="57" s="231" customFormat="1" hidden="1" x14ac:dyDescent="0.25"/>
    <row r="58" s="231" customFormat="1" hidden="1" x14ac:dyDescent="0.25"/>
    <row r="59" s="231" customFormat="1" hidden="1" x14ac:dyDescent="0.25"/>
    <row r="60" s="231" customFormat="1" hidden="1" x14ac:dyDescent="0.25"/>
    <row r="61" s="231" customFormat="1" hidden="1" x14ac:dyDescent="0.25"/>
    <row r="62" s="231" customFormat="1" hidden="1" x14ac:dyDescent="0.25"/>
    <row r="63" s="231" customFormat="1" hidden="1" x14ac:dyDescent="0.25"/>
    <row r="64" s="231" customFormat="1" hidden="1" x14ac:dyDescent="0.25"/>
    <row r="65" s="231" customFormat="1" hidden="1" x14ac:dyDescent="0.25"/>
    <row r="66" s="231" customFormat="1" hidden="1" x14ac:dyDescent="0.25"/>
    <row r="67" s="231" customFormat="1" hidden="1" x14ac:dyDescent="0.25"/>
    <row r="68" s="231" customFormat="1" hidden="1" x14ac:dyDescent="0.25"/>
    <row r="69" s="231" customFormat="1" hidden="1" x14ac:dyDescent="0.25"/>
    <row r="70" s="231" customFormat="1" hidden="1" x14ac:dyDescent="0.25"/>
    <row r="71" s="231" customFormat="1" hidden="1" x14ac:dyDescent="0.25"/>
    <row r="72" s="231" customFormat="1" hidden="1" x14ac:dyDescent="0.25"/>
    <row r="73" s="231" customFormat="1" hidden="1" x14ac:dyDescent="0.25"/>
    <row r="74" s="231" customFormat="1" hidden="1" x14ac:dyDescent="0.25"/>
    <row r="75" s="231" customFormat="1" hidden="1" x14ac:dyDescent="0.25"/>
    <row r="76" s="231" customFormat="1" hidden="1" x14ac:dyDescent="0.25"/>
    <row r="77" s="231" customFormat="1" hidden="1" x14ac:dyDescent="0.25"/>
    <row r="78" s="231" customFormat="1" hidden="1" x14ac:dyDescent="0.25"/>
    <row r="79" s="231" customFormat="1" hidden="1" x14ac:dyDescent="0.25"/>
    <row r="80" s="231" customFormat="1" hidden="1" x14ac:dyDescent="0.25"/>
    <row r="81" s="231" customFormat="1" hidden="1" x14ac:dyDescent="0.25"/>
    <row r="82" s="231" customFormat="1" hidden="1" x14ac:dyDescent="0.25"/>
    <row r="83" s="231" customFormat="1" hidden="1" x14ac:dyDescent="0.25"/>
    <row r="84" s="231" customFormat="1" hidden="1" x14ac:dyDescent="0.25"/>
    <row r="85" s="231" customFormat="1" hidden="1" x14ac:dyDescent="0.25"/>
    <row r="86" s="231" customFormat="1" hidden="1" x14ac:dyDescent="0.25"/>
    <row r="87" s="231" customFormat="1" hidden="1" x14ac:dyDescent="0.25"/>
    <row r="88" s="231" customFormat="1" hidden="1" x14ac:dyDescent="0.25"/>
    <row r="89" s="231" customFormat="1" hidden="1" x14ac:dyDescent="0.25"/>
    <row r="90" s="231" customFormat="1" hidden="1" x14ac:dyDescent="0.25"/>
    <row r="91" s="231" customFormat="1" hidden="1" x14ac:dyDescent="0.25"/>
    <row r="92" s="231" customFormat="1" hidden="1" x14ac:dyDescent="0.25"/>
    <row r="93" s="231" customFormat="1" hidden="1" x14ac:dyDescent="0.25"/>
    <row r="94" s="231" customFormat="1" hidden="1" x14ac:dyDescent="0.25"/>
    <row r="95" s="231" customFormat="1" hidden="1" x14ac:dyDescent="0.25"/>
    <row r="96" s="231" customFormat="1" hidden="1" x14ac:dyDescent="0.25"/>
    <row r="97" s="231" customFormat="1" hidden="1" x14ac:dyDescent="0.25"/>
    <row r="98" s="231" customFormat="1" hidden="1" x14ac:dyDescent="0.25"/>
    <row r="99" s="231" customFormat="1" hidden="1" x14ac:dyDescent="0.25"/>
    <row r="100" s="231" customFormat="1" hidden="1" x14ac:dyDescent="0.25"/>
    <row r="101" s="231" customFormat="1" hidden="1" x14ac:dyDescent="0.25"/>
    <row r="102" s="231" customFormat="1" hidden="1" x14ac:dyDescent="0.25"/>
    <row r="103" s="231" customFormat="1" hidden="1" x14ac:dyDescent="0.25"/>
    <row r="104" s="231" customFormat="1" hidden="1" x14ac:dyDescent="0.25"/>
    <row r="105" s="231" customFormat="1" hidden="1" x14ac:dyDescent="0.25"/>
    <row r="106" s="231" customFormat="1" hidden="1" x14ac:dyDescent="0.25"/>
    <row r="107" s="231" customFormat="1" hidden="1" x14ac:dyDescent="0.25"/>
    <row r="108" s="231" customFormat="1" hidden="1" x14ac:dyDescent="0.25"/>
    <row r="109" s="231" customFormat="1" hidden="1" x14ac:dyDescent="0.25"/>
    <row r="110" s="231" customFormat="1" hidden="1" x14ac:dyDescent="0.25"/>
    <row r="111" s="231" customFormat="1" hidden="1" x14ac:dyDescent="0.25"/>
    <row r="112" s="231" customFormat="1" hidden="1" x14ac:dyDescent="0.25"/>
    <row r="113" s="231" customFormat="1" hidden="1" x14ac:dyDescent="0.25"/>
    <row r="114" s="231" customFormat="1" hidden="1" x14ac:dyDescent="0.25"/>
    <row r="115" s="231" customFormat="1" hidden="1" x14ac:dyDescent="0.25"/>
    <row r="116" s="231" customFormat="1" hidden="1" x14ac:dyDescent="0.25"/>
    <row r="117" s="231" customFormat="1" hidden="1" x14ac:dyDescent="0.25"/>
    <row r="118" s="231" customFormat="1" hidden="1" x14ac:dyDescent="0.25"/>
    <row r="119" s="231" customFormat="1" hidden="1" x14ac:dyDescent="0.25"/>
    <row r="120" s="231" customFormat="1" hidden="1" x14ac:dyDescent="0.25"/>
    <row r="121" s="231" customFormat="1" hidden="1" x14ac:dyDescent="0.25"/>
    <row r="122" s="231" customFormat="1" hidden="1" x14ac:dyDescent="0.25"/>
    <row r="123" s="231" customFormat="1" hidden="1" x14ac:dyDescent="0.25"/>
    <row r="124" s="231" customFormat="1" hidden="1" x14ac:dyDescent="0.25"/>
    <row r="125" s="231" customFormat="1" hidden="1" x14ac:dyDescent="0.25"/>
    <row r="126" s="231" customFormat="1" hidden="1" x14ac:dyDescent="0.25"/>
    <row r="127" s="231" customFormat="1" hidden="1" x14ac:dyDescent="0.25"/>
    <row r="128" s="231" customFormat="1" hidden="1" x14ac:dyDescent="0.25"/>
    <row r="129" s="231" customFormat="1" hidden="1" x14ac:dyDescent="0.25"/>
    <row r="130" s="231" customFormat="1" hidden="1" x14ac:dyDescent="0.25"/>
    <row r="131" s="231" customFormat="1" hidden="1" x14ac:dyDescent="0.25"/>
    <row r="132" s="231" customFormat="1" hidden="1" x14ac:dyDescent="0.25"/>
    <row r="133" s="231" customFormat="1" hidden="1" x14ac:dyDescent="0.25"/>
    <row r="134" s="231" customFormat="1" hidden="1" x14ac:dyDescent="0.25"/>
    <row r="135" s="231" customFormat="1" hidden="1" x14ac:dyDescent="0.25"/>
    <row r="136" s="231" customFormat="1" hidden="1" x14ac:dyDescent="0.25"/>
  </sheetData>
  <sheetProtection algorithmName="SHA-512" hashValue="Za51oTa2E3cO9YEuYV5ekdsP+ytY44+gytpkkq978/sMH4oXqNmq7HEbtc1JHLQSEK6b0agfQmpGn9jixYd/XA==" saltValue="6fFFNMwJVh8DAeeUKOvbMg==" spinCount="100000" sheet="1" selectLockedCells="1"/>
  <dataConsolidate/>
  <dataValidations xWindow="504" yWindow="653" count="7">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F21:F30 F6:F18"/>
    <dataValidation allowBlank="1" showInputMessage="1" showErrorMessage="1" prompt="Enter salaries that you are adding to the amended CRCS related to new practitioners resulting from SPA 15-021 approval" sqref="D21:D30"/>
    <dataValidation allowBlank="1" showInputMessage="1" showErrorMessage="1" prompt="Enter benefits that you are adding to the amended CRCS related to new practitioners resulting from SPA 15-021 approval" sqref="E21:E30"/>
    <dataValidation allowBlank="1" showInputMessage="1" showErrorMessage="1" prompt="Enter the revenue account number(s) where the federal/state revenues are reported in your SACS system._x000a_" sqref="G6:G18 G21:G30"/>
    <dataValidation allowBlank="1" showInputMessage="1" showErrorMessage="1" prompt="Enter salaries that you are adding to the amended CRCS related to existing practitioner types (rows 1-13 were existing practitioner types prior to the approval of SPA 15-021)_x000a_" sqref="D6:D18"/>
    <dataValidation allowBlank="1" showInputMessage="1" showErrorMessage="1" prompt="Enter benefits that you are adding to the amended CRCS related to existing practitioner types (rows 1-13 were existing practitioner types prior to the approval of SPA 15-021)  " sqref="E6:E18"/>
  </dataValidations>
  <printOptions horizontalCentered="1"/>
  <pageMargins left="0.15" right="0.15" top="0.25" bottom="0.65" header="0.3" footer="0.3"/>
  <pageSetup scale="70" orientation="landscape" r:id="rId1"/>
  <headerFooter>
    <oddFooter>&amp;L&amp;"Arial,Regular"&amp;12DHCS 6299 (11/2021)&amp;R&amp;"Arial,Regular"&amp;12Page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7"/>
  <sheetViews>
    <sheetView zoomScale="84" zoomScaleNormal="84" workbookViewId="0"/>
  </sheetViews>
  <sheetFormatPr defaultColWidth="0" defaultRowHeight="13.2" zeroHeight="1" x14ac:dyDescent="0.25"/>
  <cols>
    <col min="1" max="1" width="3.33203125" style="45" customWidth="1"/>
    <col min="2" max="2" width="42.6640625" style="45" customWidth="1"/>
    <col min="3" max="5" width="29.44140625" style="45" customWidth="1"/>
    <col min="6" max="6" width="20.88671875" style="45" customWidth="1"/>
    <col min="7" max="7" width="22.44140625" style="45" customWidth="1"/>
    <col min="8" max="17" width="0" style="45" hidden="1" customWidth="1"/>
    <col min="18" max="16384" width="9.33203125" style="45" hidden="1"/>
  </cols>
  <sheetData>
    <row r="1" spans="1:17" s="42" customFormat="1" ht="15" x14ac:dyDescent="0.25">
      <c r="A1" s="191" t="s">
        <v>54</v>
      </c>
      <c r="B1" s="41"/>
      <c r="C1" s="41"/>
      <c r="D1" s="41"/>
      <c r="E1" s="41"/>
      <c r="F1" s="41"/>
      <c r="H1" s="41"/>
      <c r="L1" s="43"/>
    </row>
    <row r="2" spans="1:17" s="42" customFormat="1" ht="15" x14ac:dyDescent="0.25">
      <c r="A2" s="197" t="s">
        <v>51</v>
      </c>
      <c r="B2" s="41"/>
      <c r="C2" s="41"/>
      <c r="D2" s="41"/>
      <c r="E2" s="41"/>
      <c r="F2" s="41"/>
      <c r="H2" s="41"/>
      <c r="L2" s="43"/>
    </row>
    <row r="3" spans="1:17" s="42" customFormat="1" ht="15" x14ac:dyDescent="0.25">
      <c r="A3" s="197" t="s">
        <v>34</v>
      </c>
      <c r="B3" s="44"/>
      <c r="C3" s="44"/>
      <c r="D3" s="44"/>
      <c r="E3" s="44"/>
      <c r="F3" s="44"/>
      <c r="G3" s="44"/>
      <c r="H3" s="44"/>
      <c r="I3" s="44"/>
      <c r="L3" s="43"/>
    </row>
    <row r="4" spans="1:17" ht="24.45" customHeight="1" thickBot="1" x14ac:dyDescent="0.35">
      <c r="A4" s="193" t="s">
        <v>286</v>
      </c>
      <c r="B4" s="128"/>
      <c r="C4" s="128"/>
      <c r="D4" s="128"/>
      <c r="E4" s="128"/>
      <c r="F4" s="128"/>
      <c r="G4" s="128"/>
    </row>
    <row r="5" spans="1:17" ht="50.55" customHeight="1" x14ac:dyDescent="0.3">
      <c r="A5" s="361"/>
      <c r="B5" s="362" t="s">
        <v>33</v>
      </c>
      <c r="C5" s="363" t="s">
        <v>248</v>
      </c>
      <c r="D5" s="363" t="s">
        <v>249</v>
      </c>
      <c r="E5" s="363" t="s">
        <v>250</v>
      </c>
      <c r="F5" s="363" t="s">
        <v>237</v>
      </c>
      <c r="G5" s="364" t="s">
        <v>236</v>
      </c>
      <c r="I5" s="47"/>
      <c r="Q5" s="46"/>
    </row>
    <row r="6" spans="1:17" ht="14.55" customHeight="1" x14ac:dyDescent="0.3">
      <c r="A6" s="365"/>
      <c r="B6" s="253" t="s">
        <v>1</v>
      </c>
      <c r="C6" s="132" t="s">
        <v>2</v>
      </c>
      <c r="D6" s="132" t="s">
        <v>3</v>
      </c>
      <c r="E6" s="132" t="s">
        <v>4</v>
      </c>
      <c r="F6" s="132" t="s">
        <v>45</v>
      </c>
      <c r="G6" s="366" t="s">
        <v>283</v>
      </c>
      <c r="I6" s="44"/>
      <c r="Q6" s="47"/>
    </row>
    <row r="7" spans="1:17" ht="18" customHeight="1" x14ac:dyDescent="0.25">
      <c r="A7" s="367" t="s">
        <v>6</v>
      </c>
      <c r="B7" s="254" t="s">
        <v>7</v>
      </c>
      <c r="C7" s="218">
        <f>'WS B.1 Audited S&amp;B Data'!C7+'WS B.2 Adjusted S&amp;B Data'!D6</f>
        <v>0</v>
      </c>
      <c r="D7" s="218">
        <f>'WS B.1 Audited S&amp;B Data'!D7+'WS B.2 Adjusted S&amp;B Data'!E6</f>
        <v>0</v>
      </c>
      <c r="E7" s="226">
        <f>'WS C.1 Audited Other Costs'!C8+'WS C.1 Audited Other Costs'!D8+'WS C.1 Audited Other Costs'!E8+'WS C.1 Audited Other Costs'!F8+'WS C.1 Audited Other Costs'!I8+'WS C.2 Adjusted Other Costs'!H8</f>
        <v>0</v>
      </c>
      <c r="F7" s="218">
        <f>'WS B.1 Audited S&amp;B Data'!E7+'WS B.2 Adjusted S&amp;B Data'!F6+'WS C.2 Adjusted Other Costs'!I8</f>
        <v>0</v>
      </c>
      <c r="G7" s="368">
        <f t="shared" ref="G7:G31" si="0">(IF((C7+D7+E7-ABS(F7))&lt;0,0,(C7+D7+E7-ABS(F7))))</f>
        <v>0</v>
      </c>
      <c r="I7" s="49"/>
      <c r="Q7" s="48"/>
    </row>
    <row r="8" spans="1:17" ht="18" customHeight="1" x14ac:dyDescent="0.25">
      <c r="A8" s="367" t="s">
        <v>8</v>
      </c>
      <c r="B8" s="254" t="s">
        <v>9</v>
      </c>
      <c r="C8" s="218">
        <f>'WS B.1 Audited S&amp;B Data'!C8+'WS B.2 Adjusted S&amp;B Data'!D7</f>
        <v>0</v>
      </c>
      <c r="D8" s="218">
        <f>'WS B.1 Audited S&amp;B Data'!D8+'WS B.2 Adjusted S&amp;B Data'!E7</f>
        <v>0</v>
      </c>
      <c r="E8" s="226">
        <f>'WS C.1 Audited Other Costs'!C9+'WS C.1 Audited Other Costs'!D9+'WS C.1 Audited Other Costs'!E9+'WS C.1 Audited Other Costs'!F9+'WS C.1 Audited Other Costs'!I9+'WS C.2 Adjusted Other Costs'!H9</f>
        <v>0</v>
      </c>
      <c r="F8" s="218">
        <f>'WS B.1 Audited S&amp;B Data'!E8+'WS B.2 Adjusted S&amp;B Data'!F7+'WS C.2 Adjusted Other Costs'!I9</f>
        <v>0</v>
      </c>
      <c r="G8" s="368">
        <f t="shared" si="0"/>
        <v>0</v>
      </c>
      <c r="I8" s="49"/>
      <c r="Q8" s="48"/>
    </row>
    <row r="9" spans="1:17" ht="18" customHeight="1" x14ac:dyDescent="0.25">
      <c r="A9" s="367" t="s">
        <v>10</v>
      </c>
      <c r="B9" s="254" t="s">
        <v>217</v>
      </c>
      <c r="C9" s="218">
        <f>'WS B.1 Audited S&amp;B Data'!C9+'WS B.2 Adjusted S&amp;B Data'!D8</f>
        <v>0</v>
      </c>
      <c r="D9" s="218">
        <f>'WS B.1 Audited S&amp;B Data'!D9+'WS B.2 Adjusted S&amp;B Data'!E8</f>
        <v>0</v>
      </c>
      <c r="E9" s="226">
        <f>'WS C.1 Audited Other Costs'!C10+'WS C.1 Audited Other Costs'!D10+'WS C.1 Audited Other Costs'!E10+'WS C.1 Audited Other Costs'!F10+'WS C.1 Audited Other Costs'!I10+'WS C.2 Adjusted Other Costs'!H10</f>
        <v>0</v>
      </c>
      <c r="F9" s="218">
        <f>'WS B.1 Audited S&amp;B Data'!E9+'WS B.2 Adjusted S&amp;B Data'!F8+'WS C.2 Adjusted Other Costs'!I10</f>
        <v>0</v>
      </c>
      <c r="G9" s="368">
        <f t="shared" si="0"/>
        <v>0</v>
      </c>
      <c r="I9" s="49"/>
      <c r="Q9" s="48"/>
    </row>
    <row r="10" spans="1:17" ht="18" customHeight="1" x14ac:dyDescent="0.25">
      <c r="A10" s="367" t="s">
        <v>11</v>
      </c>
      <c r="B10" s="254" t="s">
        <v>131</v>
      </c>
      <c r="C10" s="218">
        <f>'WS B.1 Audited S&amp;B Data'!C10+'WS B.2 Adjusted S&amp;B Data'!D9</f>
        <v>0</v>
      </c>
      <c r="D10" s="218">
        <f>'WS B.1 Audited S&amp;B Data'!D10+'WS B.2 Adjusted S&amp;B Data'!E9</f>
        <v>0</v>
      </c>
      <c r="E10" s="226">
        <f>'WS C.1 Audited Other Costs'!C11+'WS C.1 Audited Other Costs'!D11+'WS C.1 Audited Other Costs'!E11+'WS C.1 Audited Other Costs'!F11+'WS C.1 Audited Other Costs'!I11+'WS C.2 Adjusted Other Costs'!H11</f>
        <v>0</v>
      </c>
      <c r="F10" s="218">
        <f>'WS B.1 Audited S&amp;B Data'!E10+'WS B.2 Adjusted S&amp;B Data'!F9+'WS C.2 Adjusted Other Costs'!I11</f>
        <v>0</v>
      </c>
      <c r="G10" s="368">
        <f t="shared" si="0"/>
        <v>0</v>
      </c>
      <c r="I10" s="49"/>
      <c r="Q10" s="48"/>
    </row>
    <row r="11" spans="1:17" ht="18" customHeight="1" x14ac:dyDescent="0.25">
      <c r="A11" s="367" t="s">
        <v>12</v>
      </c>
      <c r="B11" s="254" t="s">
        <v>13</v>
      </c>
      <c r="C11" s="218">
        <f>'WS B.1 Audited S&amp;B Data'!C11+'WS B.2 Adjusted S&amp;B Data'!D10</f>
        <v>0</v>
      </c>
      <c r="D11" s="218">
        <f>'WS B.1 Audited S&amp;B Data'!D11+'WS B.2 Adjusted S&amp;B Data'!E10</f>
        <v>0</v>
      </c>
      <c r="E11" s="226">
        <f>'WS C.1 Audited Other Costs'!C12+'WS C.1 Audited Other Costs'!D12+'WS C.1 Audited Other Costs'!E12+'WS C.1 Audited Other Costs'!F12+'WS C.1 Audited Other Costs'!I12+'WS C.2 Adjusted Other Costs'!H12</f>
        <v>0</v>
      </c>
      <c r="F11" s="218">
        <f>'WS B.1 Audited S&amp;B Data'!E11+'WS B.2 Adjusted S&amp;B Data'!F10+'WS C.2 Adjusted Other Costs'!I12</f>
        <v>0</v>
      </c>
      <c r="G11" s="368">
        <f t="shared" si="0"/>
        <v>0</v>
      </c>
      <c r="I11" s="49"/>
      <c r="Q11" s="48"/>
    </row>
    <row r="12" spans="1:17" ht="18" customHeight="1" x14ac:dyDescent="0.25">
      <c r="A12" s="367" t="s">
        <v>14</v>
      </c>
      <c r="B12" s="254" t="s">
        <v>15</v>
      </c>
      <c r="C12" s="218">
        <f>'WS B.1 Audited S&amp;B Data'!C12+'WS B.2 Adjusted S&amp;B Data'!D11</f>
        <v>0</v>
      </c>
      <c r="D12" s="218">
        <f>'WS B.1 Audited S&amp;B Data'!D12+'WS B.2 Adjusted S&amp;B Data'!E11</f>
        <v>0</v>
      </c>
      <c r="E12" s="226">
        <f>'WS C.1 Audited Other Costs'!C13+'WS C.1 Audited Other Costs'!D13+'WS C.1 Audited Other Costs'!E13+'WS C.1 Audited Other Costs'!F13+'WS C.1 Audited Other Costs'!I13+'WS C.2 Adjusted Other Costs'!H13</f>
        <v>0</v>
      </c>
      <c r="F12" s="218">
        <f>'WS B.1 Audited S&amp;B Data'!E12+'WS B.2 Adjusted S&amp;B Data'!F11+'WS C.2 Adjusted Other Costs'!I13</f>
        <v>0</v>
      </c>
      <c r="G12" s="368">
        <f t="shared" si="0"/>
        <v>0</v>
      </c>
      <c r="I12" s="49"/>
      <c r="Q12" s="48"/>
    </row>
    <row r="13" spans="1:17" ht="18" customHeight="1" x14ac:dyDescent="0.25">
      <c r="A13" s="367" t="s">
        <v>16</v>
      </c>
      <c r="B13" s="254" t="s">
        <v>17</v>
      </c>
      <c r="C13" s="218">
        <f>'WS B.1 Audited S&amp;B Data'!C13+'WS B.2 Adjusted S&amp;B Data'!D12</f>
        <v>0</v>
      </c>
      <c r="D13" s="218">
        <f>'WS B.1 Audited S&amp;B Data'!D13+'WS B.2 Adjusted S&amp;B Data'!E12</f>
        <v>0</v>
      </c>
      <c r="E13" s="226">
        <f>'WS C.1 Audited Other Costs'!C14+'WS C.1 Audited Other Costs'!D14+'WS C.1 Audited Other Costs'!E14+'WS C.1 Audited Other Costs'!F14+'WS C.1 Audited Other Costs'!I14+'WS C.2 Adjusted Other Costs'!H14</f>
        <v>0</v>
      </c>
      <c r="F13" s="218">
        <f>'WS B.1 Audited S&amp;B Data'!E13+'WS B.2 Adjusted S&amp;B Data'!F12+'WS C.2 Adjusted Other Costs'!I14</f>
        <v>0</v>
      </c>
      <c r="G13" s="368">
        <f t="shared" si="0"/>
        <v>0</v>
      </c>
      <c r="I13" s="49"/>
      <c r="Q13" s="48"/>
    </row>
    <row r="14" spans="1:17" ht="18" customHeight="1" x14ac:dyDescent="0.25">
      <c r="A14" s="367" t="s">
        <v>18</v>
      </c>
      <c r="B14" s="254" t="s">
        <v>19</v>
      </c>
      <c r="C14" s="218">
        <f>'WS B.1 Audited S&amp;B Data'!C14+'WS B.2 Adjusted S&amp;B Data'!D13</f>
        <v>0</v>
      </c>
      <c r="D14" s="218">
        <f>'WS B.1 Audited S&amp;B Data'!D14+'WS B.2 Adjusted S&amp;B Data'!E13</f>
        <v>0</v>
      </c>
      <c r="E14" s="226">
        <f>'WS C.1 Audited Other Costs'!C15+'WS C.1 Audited Other Costs'!D15+'WS C.1 Audited Other Costs'!E15+'WS C.1 Audited Other Costs'!F15+'WS C.1 Audited Other Costs'!I15+'WS C.2 Adjusted Other Costs'!H15</f>
        <v>0</v>
      </c>
      <c r="F14" s="218">
        <f>'WS B.1 Audited S&amp;B Data'!E14+'WS B.2 Adjusted S&amp;B Data'!F13+'WS C.2 Adjusted Other Costs'!I15</f>
        <v>0</v>
      </c>
      <c r="G14" s="368">
        <f t="shared" si="0"/>
        <v>0</v>
      </c>
      <c r="I14" s="49"/>
      <c r="Q14" s="48"/>
    </row>
    <row r="15" spans="1:17" ht="18" customHeight="1" x14ac:dyDescent="0.25">
      <c r="A15" s="367" t="s">
        <v>20</v>
      </c>
      <c r="B15" s="254" t="s">
        <v>21</v>
      </c>
      <c r="C15" s="218">
        <f>'WS B.1 Audited S&amp;B Data'!C15+'WS B.2 Adjusted S&amp;B Data'!D14</f>
        <v>0</v>
      </c>
      <c r="D15" s="218">
        <f>'WS B.1 Audited S&amp;B Data'!D15+'WS B.2 Adjusted S&amp;B Data'!E14</f>
        <v>0</v>
      </c>
      <c r="E15" s="226">
        <f>'WS C.1 Audited Other Costs'!C16+'WS C.1 Audited Other Costs'!D16+'WS C.1 Audited Other Costs'!E16+'WS C.1 Audited Other Costs'!F16+'WS C.1 Audited Other Costs'!I16+'WS C.2 Adjusted Other Costs'!H16</f>
        <v>0</v>
      </c>
      <c r="F15" s="218">
        <f>'WS B.1 Audited S&amp;B Data'!E15+'WS B.2 Adjusted S&amp;B Data'!F14+'WS C.2 Adjusted Other Costs'!I16</f>
        <v>0</v>
      </c>
      <c r="G15" s="368">
        <f t="shared" si="0"/>
        <v>0</v>
      </c>
      <c r="I15" s="49"/>
      <c r="Q15" s="48"/>
    </row>
    <row r="16" spans="1:17" ht="18" customHeight="1" x14ac:dyDescent="0.25">
      <c r="A16" s="367" t="s">
        <v>22</v>
      </c>
      <c r="B16" s="254" t="s">
        <v>23</v>
      </c>
      <c r="C16" s="218">
        <f>'WS B.1 Audited S&amp;B Data'!C16+'WS B.2 Adjusted S&amp;B Data'!D15</f>
        <v>0</v>
      </c>
      <c r="D16" s="218">
        <f>'WS B.1 Audited S&amp;B Data'!D16+'WS B.2 Adjusted S&amp;B Data'!E15</f>
        <v>0</v>
      </c>
      <c r="E16" s="226">
        <f>'WS C.1 Audited Other Costs'!C17+'WS C.1 Audited Other Costs'!D17+'WS C.1 Audited Other Costs'!E17+'WS C.1 Audited Other Costs'!F17+'WS C.1 Audited Other Costs'!I17+'WS C.2 Adjusted Other Costs'!H17</f>
        <v>0</v>
      </c>
      <c r="F16" s="218">
        <f>'WS B.1 Audited S&amp;B Data'!E16+'WS B.2 Adjusted S&amp;B Data'!F15+'WS C.2 Adjusted Other Costs'!I17</f>
        <v>0</v>
      </c>
      <c r="G16" s="368">
        <f t="shared" si="0"/>
        <v>0</v>
      </c>
      <c r="I16" s="49"/>
      <c r="Q16" s="48"/>
    </row>
    <row r="17" spans="1:17" ht="18" customHeight="1" x14ac:dyDescent="0.25">
      <c r="A17" s="367" t="s">
        <v>24</v>
      </c>
      <c r="B17" s="254" t="s">
        <v>227</v>
      </c>
      <c r="C17" s="218">
        <f>'WS B.1 Audited S&amp;B Data'!C17+'WS B.2 Adjusted S&amp;B Data'!D16</f>
        <v>0</v>
      </c>
      <c r="D17" s="218">
        <f>'WS B.1 Audited S&amp;B Data'!D17+'WS B.2 Adjusted S&amp;B Data'!E16</f>
        <v>0</v>
      </c>
      <c r="E17" s="226">
        <f>'WS C.1 Audited Other Costs'!C18+'WS C.1 Audited Other Costs'!D18+'WS C.1 Audited Other Costs'!E18+'WS C.1 Audited Other Costs'!F18+'WS C.1 Audited Other Costs'!I18+'WS C.2 Adjusted Other Costs'!H18</f>
        <v>0</v>
      </c>
      <c r="F17" s="218">
        <f>'WS B.1 Audited S&amp;B Data'!E17+'WS B.2 Adjusted S&amp;B Data'!F16+'WS C.2 Adjusted Other Costs'!I18</f>
        <v>0</v>
      </c>
      <c r="G17" s="368">
        <f t="shared" si="0"/>
        <v>0</v>
      </c>
      <c r="I17" s="49"/>
      <c r="Q17" s="48"/>
    </row>
    <row r="18" spans="1:17" ht="18" customHeight="1" x14ac:dyDescent="0.25">
      <c r="A18" s="367" t="s">
        <v>41</v>
      </c>
      <c r="B18" s="254" t="s">
        <v>42</v>
      </c>
      <c r="C18" s="218">
        <f>'WS B.1 Audited S&amp;B Data'!C18+'WS B.2 Adjusted S&amp;B Data'!D17</f>
        <v>0</v>
      </c>
      <c r="D18" s="218">
        <f>'WS B.1 Audited S&amp;B Data'!D18+'WS B.2 Adjusted S&amp;B Data'!E17</f>
        <v>0</v>
      </c>
      <c r="E18" s="226">
        <f>'WS C.1 Audited Other Costs'!C19+'WS C.1 Audited Other Costs'!D19+'WS C.1 Audited Other Costs'!E19+'WS C.1 Audited Other Costs'!F19+'WS C.1 Audited Other Costs'!I19+'WS C.2 Adjusted Other Costs'!H19</f>
        <v>0</v>
      </c>
      <c r="F18" s="218">
        <f>'WS B.1 Audited S&amp;B Data'!E18+'WS B.2 Adjusted S&amp;B Data'!F17+'WS C.2 Adjusted Other Costs'!I19</f>
        <v>0</v>
      </c>
      <c r="G18" s="368">
        <f>(IF((C18+D18+E18-ABS(F18))&lt;0,0,(C18+D18+E18-ABS(F18))))</f>
        <v>0</v>
      </c>
      <c r="I18" s="49"/>
      <c r="Q18" s="48"/>
    </row>
    <row r="19" spans="1:17" ht="18" customHeight="1" x14ac:dyDescent="0.25">
      <c r="A19" s="367" t="s">
        <v>43</v>
      </c>
      <c r="B19" s="254" t="s">
        <v>44</v>
      </c>
      <c r="C19" s="286">
        <f>'WS B.1 Audited S&amp;B Data'!C19+'WS B.2 Adjusted S&amp;B Data'!D18</f>
        <v>0</v>
      </c>
      <c r="D19" s="286">
        <f>'WS B.1 Audited S&amp;B Data'!D19+'WS B.2 Adjusted S&amp;B Data'!E18</f>
        <v>0</v>
      </c>
      <c r="E19" s="287">
        <f>'WS C.1 Audited Other Costs'!C20+'WS C.1 Audited Other Costs'!D20+'WS C.1 Audited Other Costs'!E20+'WS C.1 Audited Other Costs'!F20+'WS C.1 Audited Other Costs'!I20+'WS C.2 Adjusted Other Costs'!H20</f>
        <v>0</v>
      </c>
      <c r="F19" s="286">
        <f>'WS B.1 Audited S&amp;B Data'!E19+'WS B.2 Adjusted S&amp;B Data'!F18+'WS C.2 Adjusted Other Costs'!I20</f>
        <v>0</v>
      </c>
      <c r="G19" s="369">
        <f t="shared" si="0"/>
        <v>0</v>
      </c>
      <c r="I19" s="49"/>
      <c r="Q19" s="48"/>
    </row>
    <row r="20" spans="1:17" ht="18" customHeight="1" x14ac:dyDescent="0.3">
      <c r="A20" s="389" t="s">
        <v>277</v>
      </c>
      <c r="B20" s="390"/>
      <c r="C20" s="304">
        <f>SUM(C7:C19)</f>
        <v>0</v>
      </c>
      <c r="D20" s="304">
        <f>SUM(D7:D19)</f>
        <v>0</v>
      </c>
      <c r="E20" s="304">
        <f>SUM(E7:E19)</f>
        <v>0</v>
      </c>
      <c r="F20" s="304">
        <f>SUM(F7:F19)</f>
        <v>0</v>
      </c>
      <c r="G20" s="370">
        <f>SUM(G7:G19)</f>
        <v>0</v>
      </c>
      <c r="I20" s="49"/>
      <c r="Q20" s="48"/>
    </row>
    <row r="21" spans="1:17" ht="18" customHeight="1" x14ac:dyDescent="0.3">
      <c r="A21" s="352" t="s">
        <v>247</v>
      </c>
      <c r="B21" s="254"/>
      <c r="C21" s="273"/>
      <c r="D21" s="273"/>
      <c r="E21" s="274"/>
      <c r="F21" s="273"/>
      <c r="G21" s="371"/>
      <c r="I21" s="49"/>
      <c r="Q21" s="48"/>
    </row>
    <row r="22" spans="1:17" ht="18" customHeight="1" x14ac:dyDescent="0.25">
      <c r="A22" s="367" t="s">
        <v>97</v>
      </c>
      <c r="B22" s="254" t="s">
        <v>100</v>
      </c>
      <c r="C22" s="218">
        <f>'WS B.2 Adjusted S&amp;B Data'!D21</f>
        <v>0</v>
      </c>
      <c r="D22" s="218">
        <f>'WS B.2 Adjusted S&amp;B Data'!E21</f>
        <v>0</v>
      </c>
      <c r="E22" s="226">
        <f>'WS C.2 Adjusted Other Costs'!H23</f>
        <v>0</v>
      </c>
      <c r="F22" s="218">
        <f>'WS B.2 Adjusted S&amp;B Data'!F21+'WS C.2 Adjusted Other Costs'!I23</f>
        <v>0</v>
      </c>
      <c r="G22" s="368">
        <f t="shared" si="0"/>
        <v>0</v>
      </c>
      <c r="I22" s="49"/>
      <c r="Q22" s="48"/>
    </row>
    <row r="23" spans="1:17" ht="18" customHeight="1" x14ac:dyDescent="0.25">
      <c r="A23" s="367" t="s">
        <v>99</v>
      </c>
      <c r="B23" s="254" t="s">
        <v>154</v>
      </c>
      <c r="C23" s="218">
        <f>'WS B.2 Adjusted S&amp;B Data'!D22</f>
        <v>0</v>
      </c>
      <c r="D23" s="218">
        <f>'WS B.2 Adjusted S&amp;B Data'!E22</f>
        <v>0</v>
      </c>
      <c r="E23" s="226">
        <f>'WS C.2 Adjusted Other Costs'!H24</f>
        <v>0</v>
      </c>
      <c r="F23" s="218">
        <f>'WS B.2 Adjusted S&amp;B Data'!F22+'WS C.2 Adjusted Other Costs'!I24</f>
        <v>0</v>
      </c>
      <c r="G23" s="368">
        <f t="shared" si="0"/>
        <v>0</v>
      </c>
      <c r="I23" s="49"/>
      <c r="Q23" s="48"/>
    </row>
    <row r="24" spans="1:17" ht="18" customHeight="1" x14ac:dyDescent="0.25">
      <c r="A24" s="367" t="s">
        <v>104</v>
      </c>
      <c r="B24" s="254" t="s">
        <v>234</v>
      </c>
      <c r="C24" s="218">
        <f>'WS B.2 Adjusted S&amp;B Data'!D23</f>
        <v>0</v>
      </c>
      <c r="D24" s="218">
        <f>'WS B.2 Adjusted S&amp;B Data'!E23</f>
        <v>0</v>
      </c>
      <c r="E24" s="226">
        <f>'WS C.2 Adjusted Other Costs'!H25</f>
        <v>0</v>
      </c>
      <c r="F24" s="218">
        <f>'WS B.2 Adjusted S&amp;B Data'!F23+'WS C.2 Adjusted Other Costs'!I25</f>
        <v>0</v>
      </c>
      <c r="G24" s="368">
        <f t="shared" si="0"/>
        <v>0</v>
      </c>
      <c r="I24" s="49"/>
      <c r="Q24" s="48"/>
    </row>
    <row r="25" spans="1:17" ht="18" customHeight="1" x14ac:dyDescent="0.25">
      <c r="A25" s="367" t="s">
        <v>105</v>
      </c>
      <c r="B25" s="254" t="s">
        <v>101</v>
      </c>
      <c r="C25" s="218">
        <f>'WS B.2 Adjusted S&amp;B Data'!D24</f>
        <v>0</v>
      </c>
      <c r="D25" s="218">
        <f>'WS B.2 Adjusted S&amp;B Data'!E24</f>
        <v>0</v>
      </c>
      <c r="E25" s="226">
        <f>'WS C.2 Adjusted Other Costs'!H26</f>
        <v>0</v>
      </c>
      <c r="F25" s="218">
        <f>'WS B.2 Adjusted S&amp;B Data'!F24+'WS C.2 Adjusted Other Costs'!I26</f>
        <v>0</v>
      </c>
      <c r="G25" s="368">
        <f t="shared" si="0"/>
        <v>0</v>
      </c>
      <c r="I25" s="49"/>
      <c r="Q25" s="48"/>
    </row>
    <row r="26" spans="1:17" ht="18" customHeight="1" x14ac:dyDescent="0.25">
      <c r="A26" s="367" t="s">
        <v>106</v>
      </c>
      <c r="B26" s="254" t="s">
        <v>103</v>
      </c>
      <c r="C26" s="218">
        <f>'WS B.2 Adjusted S&amp;B Data'!D25</f>
        <v>0</v>
      </c>
      <c r="D26" s="218">
        <f>'WS B.2 Adjusted S&amp;B Data'!E25</f>
        <v>0</v>
      </c>
      <c r="E26" s="226">
        <f>'WS C.2 Adjusted Other Costs'!H27</f>
        <v>0</v>
      </c>
      <c r="F26" s="218">
        <f>'WS B.2 Adjusted S&amp;B Data'!F25+'WS C.2 Adjusted Other Costs'!I27</f>
        <v>0</v>
      </c>
      <c r="G26" s="368">
        <f t="shared" si="0"/>
        <v>0</v>
      </c>
      <c r="I26" s="49"/>
      <c r="K26" s="45" t="s">
        <v>280</v>
      </c>
      <c r="Q26" s="48"/>
    </row>
    <row r="27" spans="1:17" ht="18" customHeight="1" x14ac:dyDescent="0.25">
      <c r="A27" s="367" t="s">
        <v>111</v>
      </c>
      <c r="B27" s="254" t="s">
        <v>232</v>
      </c>
      <c r="C27" s="218">
        <f>'WS B.2 Adjusted S&amp;B Data'!D26</f>
        <v>0</v>
      </c>
      <c r="D27" s="218">
        <f>'WS B.2 Adjusted S&amp;B Data'!E26</f>
        <v>0</v>
      </c>
      <c r="E27" s="226">
        <f>'WS C.2 Adjusted Other Costs'!H28</f>
        <v>0</v>
      </c>
      <c r="F27" s="218">
        <f>'WS B.2 Adjusted S&amp;B Data'!F26+'WS C.2 Adjusted Other Costs'!I28</f>
        <v>0</v>
      </c>
      <c r="G27" s="368">
        <f t="shared" si="0"/>
        <v>0</v>
      </c>
      <c r="I27" s="49"/>
      <c r="Q27" s="48"/>
    </row>
    <row r="28" spans="1:17" ht="18" customHeight="1" x14ac:dyDescent="0.25">
      <c r="A28" s="367" t="s">
        <v>107</v>
      </c>
      <c r="B28" s="254" t="s">
        <v>168</v>
      </c>
      <c r="C28" s="218">
        <f>'WS B.2 Adjusted S&amp;B Data'!D27</f>
        <v>0</v>
      </c>
      <c r="D28" s="218">
        <f>'WS B.2 Adjusted S&amp;B Data'!E27</f>
        <v>0</v>
      </c>
      <c r="E28" s="226">
        <f>'WS C.2 Adjusted Other Costs'!H29</f>
        <v>0</v>
      </c>
      <c r="F28" s="218">
        <f>'WS B.2 Adjusted S&amp;B Data'!F27+'WS C.2 Adjusted Other Costs'!I29</f>
        <v>0</v>
      </c>
      <c r="G28" s="368">
        <f t="shared" si="0"/>
        <v>0</v>
      </c>
      <c r="I28" s="49"/>
      <c r="Q28" s="48"/>
    </row>
    <row r="29" spans="1:17" ht="18" customHeight="1" x14ac:dyDescent="0.25">
      <c r="A29" s="367" t="s">
        <v>108</v>
      </c>
      <c r="B29" s="254" t="s">
        <v>98</v>
      </c>
      <c r="C29" s="218">
        <f>'WS B.2 Adjusted S&amp;B Data'!D28</f>
        <v>0</v>
      </c>
      <c r="D29" s="218">
        <f>'WS B.2 Adjusted S&amp;B Data'!E28</f>
        <v>0</v>
      </c>
      <c r="E29" s="226">
        <f>'WS C.2 Adjusted Other Costs'!H30</f>
        <v>0</v>
      </c>
      <c r="F29" s="218">
        <f>'WS B.2 Adjusted S&amp;B Data'!F28+'WS C.2 Adjusted Other Costs'!I30</f>
        <v>0</v>
      </c>
      <c r="G29" s="368">
        <f t="shared" si="0"/>
        <v>0</v>
      </c>
      <c r="I29" s="49"/>
      <c r="Q29" s="48"/>
    </row>
    <row r="30" spans="1:17" ht="18" customHeight="1" x14ac:dyDescent="0.25">
      <c r="A30" s="367" t="s">
        <v>109</v>
      </c>
      <c r="B30" s="254" t="s">
        <v>102</v>
      </c>
      <c r="C30" s="218">
        <f>'WS B.2 Adjusted S&amp;B Data'!D29</f>
        <v>0</v>
      </c>
      <c r="D30" s="218">
        <f>'WS B.2 Adjusted S&amp;B Data'!E29</f>
        <v>0</v>
      </c>
      <c r="E30" s="226">
        <f>'WS C.2 Adjusted Other Costs'!H31</f>
        <v>0</v>
      </c>
      <c r="F30" s="218">
        <f>'WS B.2 Adjusted S&amp;B Data'!F29+'WS C.2 Adjusted Other Costs'!I31</f>
        <v>0</v>
      </c>
      <c r="G30" s="368">
        <f t="shared" si="0"/>
        <v>0</v>
      </c>
      <c r="I30" s="49"/>
      <c r="Q30" s="48"/>
    </row>
    <row r="31" spans="1:17" ht="18" customHeight="1" x14ac:dyDescent="0.25">
      <c r="A31" s="367" t="s">
        <v>110</v>
      </c>
      <c r="B31" s="254" t="s">
        <v>121</v>
      </c>
      <c r="C31" s="286">
        <f>'WS B.2 Adjusted S&amp;B Data'!D30</f>
        <v>0</v>
      </c>
      <c r="D31" s="286">
        <f>'WS B.2 Adjusted S&amp;B Data'!E30</f>
        <v>0</v>
      </c>
      <c r="E31" s="287">
        <f>'WS C.2 Adjusted Other Costs'!H32</f>
        <v>0</v>
      </c>
      <c r="F31" s="218">
        <f>'WS B.2 Adjusted S&amp;B Data'!F30+'WS C.2 Adjusted Other Costs'!I32</f>
        <v>0</v>
      </c>
      <c r="G31" s="369">
        <f t="shared" si="0"/>
        <v>0</v>
      </c>
      <c r="Q31" s="42"/>
    </row>
    <row r="32" spans="1:17" ht="18" customHeight="1" thickBot="1" x14ac:dyDescent="0.35">
      <c r="A32" s="391" t="s">
        <v>278</v>
      </c>
      <c r="B32" s="392"/>
      <c r="C32" s="305">
        <f>SUM(C22:C31)</f>
        <v>0</v>
      </c>
      <c r="D32" s="305">
        <f>SUM(D22:D31)</f>
        <v>0</v>
      </c>
      <c r="E32" s="305">
        <f>SUM(E22:E31)</f>
        <v>0</v>
      </c>
      <c r="F32" s="305">
        <f>SUM(F22:F31)</f>
        <v>0</v>
      </c>
      <c r="G32" s="372">
        <f>SUM(G22:G31)</f>
        <v>0</v>
      </c>
      <c r="Q32" s="42"/>
    </row>
    <row r="33" spans="1:17" ht="19.5" customHeight="1" thickBot="1" x14ac:dyDescent="0.35">
      <c r="A33" s="393" t="s">
        <v>279</v>
      </c>
      <c r="B33" s="394"/>
      <c r="C33" s="288">
        <f>C20+C32</f>
        <v>0</v>
      </c>
      <c r="D33" s="288">
        <f>D20+D32</f>
        <v>0</v>
      </c>
      <c r="E33" s="288">
        <f>E20+E32</f>
        <v>0</v>
      </c>
      <c r="F33" s="288">
        <f>F20+F32</f>
        <v>0</v>
      </c>
      <c r="G33" s="306">
        <f>G20+G32</f>
        <v>0</v>
      </c>
      <c r="Q33" s="42"/>
    </row>
    <row r="34" spans="1:17" s="50" customFormat="1" ht="15.6" x14ac:dyDescent="0.25">
      <c r="A34" s="373" t="s">
        <v>204</v>
      </c>
      <c r="B34" s="374"/>
      <c r="C34" s="375"/>
      <c r="D34" s="375"/>
      <c r="E34" s="375"/>
      <c r="F34" s="375"/>
      <c r="G34" s="376"/>
      <c r="H34" s="51"/>
      <c r="I34" s="51"/>
      <c r="J34" s="51"/>
      <c r="K34" s="51"/>
      <c r="L34" s="51"/>
    </row>
    <row r="35" spans="1:17" s="50" customFormat="1" ht="17.55" customHeight="1" x14ac:dyDescent="0.25">
      <c r="A35" s="377" t="s">
        <v>205</v>
      </c>
      <c r="B35" s="378"/>
      <c r="C35" s="378"/>
      <c r="D35" s="378"/>
      <c r="E35" s="378"/>
      <c r="F35" s="378"/>
      <c r="G35" s="379"/>
      <c r="H35" s="51"/>
      <c r="I35" s="51"/>
      <c r="J35" s="51"/>
      <c r="K35" s="51"/>
      <c r="L35" s="51"/>
    </row>
    <row r="36" spans="1:17" s="42" customFormat="1" ht="15.6" x14ac:dyDescent="0.3">
      <c r="A36" s="380"/>
      <c r="B36" s="381" t="s">
        <v>50</v>
      </c>
      <c r="C36" s="133">
        <f>Certification!$C$7</f>
        <v>0</v>
      </c>
      <c r="D36" s="133"/>
      <c r="E36" s="134"/>
      <c r="F36" s="134"/>
      <c r="G36" s="382"/>
      <c r="H36" s="52"/>
      <c r="I36" s="52"/>
      <c r="J36" s="52"/>
      <c r="K36" s="52"/>
      <c r="L36" s="52"/>
      <c r="M36" s="52"/>
      <c r="N36" s="52"/>
    </row>
    <row r="37" spans="1:17" s="42" customFormat="1" ht="16.95" customHeight="1" x14ac:dyDescent="0.25">
      <c r="A37" s="380"/>
      <c r="B37" s="381" t="s">
        <v>53</v>
      </c>
      <c r="C37" s="135">
        <f>Certification!$G$7</f>
        <v>0</v>
      </c>
      <c r="D37" s="133"/>
      <c r="E37" s="134"/>
      <c r="F37" s="134"/>
      <c r="G37" s="383"/>
      <c r="M37" s="53"/>
    </row>
    <row r="38" spans="1:17" s="42" customFormat="1" ht="15.6" thickBot="1" x14ac:dyDescent="0.3">
      <c r="A38" s="384"/>
      <c r="B38" s="385" t="s">
        <v>0</v>
      </c>
      <c r="C38" s="386" t="str">
        <f>Certification!$A$5</f>
        <v>SFY 2016-17</v>
      </c>
      <c r="D38" s="386"/>
      <c r="E38" s="387"/>
      <c r="F38" s="387"/>
      <c r="G38" s="388"/>
      <c r="M38" s="53"/>
    </row>
    <row r="39" spans="1:17" s="42" customFormat="1" ht="5.25" hidden="1" customHeight="1" x14ac:dyDescent="0.25">
      <c r="A39" s="130"/>
      <c r="B39" s="130"/>
      <c r="C39" s="130"/>
      <c r="D39" s="130"/>
      <c r="E39" s="130"/>
      <c r="F39" s="130"/>
      <c r="G39" s="130"/>
      <c r="M39" s="53"/>
    </row>
    <row r="40" spans="1:17" ht="12.75" hidden="1" customHeight="1" x14ac:dyDescent="0.25">
      <c r="A40" s="129"/>
      <c r="B40" s="131"/>
      <c r="C40" s="136"/>
      <c r="D40" s="137"/>
      <c r="E40" s="137"/>
      <c r="F40" s="137"/>
      <c r="G40" s="137"/>
    </row>
    <row r="41" spans="1:17" s="42" customFormat="1" ht="12.75" hidden="1" customHeight="1" x14ac:dyDescent="0.25">
      <c r="A41" s="131"/>
      <c r="B41" s="131"/>
      <c r="C41" s="139"/>
      <c r="D41" s="139"/>
      <c r="E41" s="139"/>
      <c r="F41" s="139"/>
      <c r="G41" s="139"/>
      <c r="H41" s="54"/>
      <c r="I41" s="54"/>
      <c r="J41" s="54"/>
      <c r="K41" s="54"/>
      <c r="L41" s="54"/>
    </row>
    <row r="42" spans="1:17" s="42" customFormat="1" ht="15.6" hidden="1" x14ac:dyDescent="0.25">
      <c r="A42" s="131"/>
      <c r="B42" s="131"/>
      <c r="C42" s="138"/>
      <c r="D42" s="138"/>
      <c r="E42" s="138"/>
      <c r="F42" s="138"/>
      <c r="G42" s="138"/>
      <c r="H42" s="54"/>
      <c r="I42" s="54"/>
      <c r="J42" s="54"/>
      <c r="K42" s="54"/>
      <c r="L42" s="54"/>
    </row>
    <row r="43" spans="1:17" ht="12.75" hidden="1" customHeight="1" x14ac:dyDescent="0.25">
      <c r="A43" s="129"/>
      <c r="B43" s="131"/>
      <c r="C43" s="131"/>
      <c r="D43" s="131"/>
      <c r="E43" s="131"/>
      <c r="F43" s="131"/>
      <c r="G43" s="129"/>
      <c r="H43" s="44"/>
      <c r="I43" s="44"/>
      <c r="J43" s="44"/>
      <c r="K43" s="44"/>
      <c r="L43" s="55"/>
      <c r="M43" s="42"/>
    </row>
    <row r="44" spans="1:17" ht="15" hidden="1" x14ac:dyDescent="0.25">
      <c r="A44" s="129"/>
      <c r="B44" s="131"/>
      <c r="C44" s="129"/>
      <c r="D44" s="129"/>
      <c r="E44" s="129"/>
      <c r="F44" s="129"/>
      <c r="G44" s="140"/>
    </row>
    <row r="45" spans="1:17" ht="15" hidden="1" x14ac:dyDescent="0.25">
      <c r="A45" s="129"/>
      <c r="B45" s="129"/>
      <c r="C45" s="129"/>
      <c r="D45" s="129"/>
      <c r="E45" s="129"/>
      <c r="F45" s="129"/>
      <c r="G45" s="129"/>
    </row>
    <row r="46" spans="1:17" ht="15" hidden="1" x14ac:dyDescent="0.25">
      <c r="A46" s="129"/>
      <c r="B46" s="129"/>
      <c r="C46" s="129"/>
      <c r="D46" s="129"/>
      <c r="E46" s="129"/>
      <c r="F46" s="129"/>
      <c r="G46" s="129"/>
    </row>
    <row r="47" spans="1:17" ht="15" hidden="1" x14ac:dyDescent="0.25">
      <c r="A47" s="129"/>
      <c r="B47" s="129"/>
      <c r="C47" s="129"/>
      <c r="D47" s="129"/>
      <c r="E47" s="129"/>
      <c r="F47" s="129"/>
      <c r="G47" s="129"/>
    </row>
    <row r="48" spans="1:17" ht="15" hidden="1" x14ac:dyDescent="0.25">
      <c r="A48" s="129"/>
      <c r="B48" s="129"/>
      <c r="C48" s="129"/>
      <c r="D48" s="129"/>
      <c r="E48" s="129"/>
      <c r="F48" s="129"/>
      <c r="G48" s="129"/>
    </row>
    <row r="49" spans="1:7" ht="15" hidden="1" x14ac:dyDescent="0.25">
      <c r="A49" s="129"/>
      <c r="B49" s="129"/>
      <c r="C49" s="129"/>
      <c r="D49" s="129"/>
      <c r="E49" s="129"/>
      <c r="F49" s="129"/>
      <c r="G49" s="129"/>
    </row>
    <row r="50" spans="1:7" ht="15" hidden="1" x14ac:dyDescent="0.25">
      <c r="A50" s="129"/>
      <c r="B50" s="129"/>
      <c r="C50" s="129"/>
      <c r="D50" s="129"/>
      <c r="E50" s="129"/>
      <c r="F50" s="129"/>
      <c r="G50" s="129"/>
    </row>
    <row r="51" spans="1:7" ht="15" hidden="1" x14ac:dyDescent="0.25">
      <c r="A51" s="129"/>
      <c r="B51" s="129"/>
      <c r="C51" s="129"/>
      <c r="D51" s="129"/>
      <c r="E51" s="129"/>
      <c r="F51" s="129"/>
      <c r="G51" s="129"/>
    </row>
    <row r="52" spans="1:7" ht="15" hidden="1" x14ac:dyDescent="0.25">
      <c r="A52" s="129"/>
      <c r="B52" s="129"/>
      <c r="C52" s="129"/>
      <c r="D52" s="129"/>
      <c r="E52" s="129"/>
      <c r="F52" s="129"/>
      <c r="G52" s="129"/>
    </row>
    <row r="53" spans="1:7" ht="15" hidden="1" x14ac:dyDescent="0.25">
      <c r="A53" s="129"/>
      <c r="B53" s="129"/>
      <c r="C53" s="129"/>
      <c r="D53" s="129"/>
      <c r="E53" s="129"/>
      <c r="F53" s="129"/>
      <c r="G53" s="129"/>
    </row>
    <row r="54" spans="1:7" ht="15" hidden="1" x14ac:dyDescent="0.25">
      <c r="A54" s="129"/>
      <c r="B54" s="129"/>
      <c r="C54" s="129"/>
      <c r="D54" s="129"/>
      <c r="E54" s="129"/>
      <c r="F54" s="129"/>
      <c r="G54" s="129"/>
    </row>
    <row r="55" spans="1:7" ht="15" hidden="1" x14ac:dyDescent="0.25">
      <c r="A55" s="129"/>
      <c r="B55" s="129"/>
      <c r="C55" s="129"/>
      <c r="D55" s="129"/>
      <c r="E55" s="129"/>
      <c r="F55" s="129"/>
      <c r="G55" s="129"/>
    </row>
    <row r="56" spans="1:7" ht="15" hidden="1" x14ac:dyDescent="0.25">
      <c r="A56" s="129"/>
      <c r="B56" s="129"/>
      <c r="C56" s="129"/>
      <c r="D56" s="129"/>
      <c r="E56" s="129"/>
      <c r="F56" s="129"/>
      <c r="G56" s="129"/>
    </row>
    <row r="57" spans="1:7" ht="15" hidden="1" x14ac:dyDescent="0.25">
      <c r="A57" s="129"/>
      <c r="B57" s="129"/>
      <c r="C57" s="129"/>
      <c r="D57" s="129"/>
      <c r="E57" s="129"/>
      <c r="F57" s="129"/>
      <c r="G57" s="129"/>
    </row>
    <row r="58" spans="1:7" ht="15" hidden="1" x14ac:dyDescent="0.25">
      <c r="A58" s="129"/>
      <c r="B58" s="129"/>
      <c r="C58" s="129"/>
      <c r="D58" s="129"/>
      <c r="E58" s="129"/>
      <c r="F58" s="129"/>
      <c r="G58" s="129"/>
    </row>
    <row r="59" spans="1:7" ht="15" hidden="1" x14ac:dyDescent="0.25">
      <c r="A59" s="129"/>
      <c r="B59" s="129"/>
      <c r="C59" s="129"/>
      <c r="D59" s="129"/>
      <c r="E59" s="129"/>
      <c r="F59" s="129"/>
      <c r="G59" s="129"/>
    </row>
    <row r="60" spans="1:7" ht="15" hidden="1" x14ac:dyDescent="0.25">
      <c r="A60" s="129"/>
      <c r="B60" s="129"/>
      <c r="C60" s="129"/>
      <c r="D60" s="129"/>
      <c r="E60" s="129"/>
      <c r="F60" s="129"/>
      <c r="G60" s="129"/>
    </row>
    <row r="61" spans="1:7" ht="15" hidden="1" x14ac:dyDescent="0.25">
      <c r="A61" s="129"/>
      <c r="B61" s="129"/>
      <c r="C61" s="129"/>
      <c r="D61" s="129"/>
      <c r="E61" s="129"/>
      <c r="F61" s="129"/>
      <c r="G61" s="129"/>
    </row>
    <row r="62" spans="1:7" ht="15" hidden="1" x14ac:dyDescent="0.25">
      <c r="A62" s="129"/>
      <c r="B62" s="129"/>
      <c r="C62" s="129"/>
      <c r="D62" s="129"/>
      <c r="E62" s="129"/>
      <c r="F62" s="129"/>
      <c r="G62" s="129"/>
    </row>
    <row r="63" spans="1:7" ht="15" hidden="1" x14ac:dyDescent="0.25">
      <c r="A63" s="129"/>
      <c r="B63" s="129"/>
      <c r="C63" s="129"/>
      <c r="D63" s="129"/>
      <c r="E63" s="129"/>
      <c r="F63" s="129"/>
      <c r="G63" s="129"/>
    </row>
    <row r="64" spans="1:7" ht="15" hidden="1" x14ac:dyDescent="0.25">
      <c r="A64" s="129"/>
      <c r="B64" s="129"/>
      <c r="C64" s="129"/>
      <c r="D64" s="129"/>
      <c r="E64" s="129"/>
      <c r="F64" s="129"/>
      <c r="G64" s="129"/>
    </row>
    <row r="65" spans="1:7" ht="15" hidden="1" x14ac:dyDescent="0.25">
      <c r="A65" s="129"/>
      <c r="B65" s="129"/>
      <c r="C65" s="129"/>
      <c r="D65" s="129"/>
      <c r="E65" s="129"/>
      <c r="F65" s="129"/>
      <c r="G65" s="129"/>
    </row>
    <row r="66" spans="1:7" ht="15" hidden="1" x14ac:dyDescent="0.25">
      <c r="A66" s="129"/>
      <c r="B66" s="129"/>
      <c r="C66" s="129"/>
      <c r="D66" s="129"/>
      <c r="E66" s="129"/>
      <c r="F66" s="129"/>
      <c r="G66" s="129"/>
    </row>
    <row r="67" spans="1:7" ht="15" hidden="1" x14ac:dyDescent="0.25">
      <c r="A67" s="129"/>
      <c r="B67" s="129"/>
      <c r="C67" s="129"/>
      <c r="D67" s="129"/>
      <c r="E67" s="129"/>
      <c r="F67" s="129"/>
      <c r="G67" s="129"/>
    </row>
  </sheetData>
  <sheetProtection algorithmName="SHA-512" hashValue="imIL1XkyNIWiEIM4iIXMkxhbhcmiMpnajk0S/YgiF2MfyY0bDKCLJYdXgCmYaLdI77xGMtI2GS94qYY9vVh4uQ==" saltValue="oddpxBqwc06CsNbEID3J6A==" spinCount="100000" sheet="1" selectLockedCells="1"/>
  <protectedRanges>
    <protectedRange sqref="C7:C31 D20:G20 C32:G32" name="Range1_3"/>
    <protectedRange sqref="Q7:Q30" name="Range1_4"/>
  </protectedRanges>
  <dataValidations count="1">
    <dataValidation allowBlank="1" showInputMessage="1" showErrorMessage="1" prompt="Press TAB to move input areas" sqref="A1"/>
  </dataValidations>
  <printOptions horizontalCentered="1"/>
  <pageMargins left="0.2" right="0.2" top="0.28999999999999998" bottom="0.48" header="0.28999999999999998" footer="0.25"/>
  <pageSetup scale="77" orientation="landscape" r:id="rId1"/>
  <headerFooter alignWithMargins="0">
    <oddFooter>&amp;L&amp;"Arial,Regular"&amp;12DHCS 6299 (11/2021)&amp;R&amp;"Arial,Regular"&amp;12Page &amp;P</oddFooter>
  </headerFooter>
  <ignoredErrors>
    <ignoredError sqref="A22:A31 A7:A1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zoomScale="85" zoomScaleNormal="85" zoomScaleSheetLayoutView="68" workbookViewId="0"/>
  </sheetViews>
  <sheetFormatPr defaultColWidth="0" defaultRowHeight="13.2" zeroHeight="1" x14ac:dyDescent="0.25"/>
  <cols>
    <col min="1" max="1" width="3.77734375" style="1" customWidth="1"/>
    <col min="2" max="2" width="37.88671875" style="1" customWidth="1"/>
    <col min="3" max="3" width="19.109375" style="1" customWidth="1"/>
    <col min="4" max="4" width="15.5546875" style="1" customWidth="1"/>
    <col min="5" max="5" width="15.6640625" style="1" customWidth="1"/>
    <col min="6" max="6" width="15.44140625" style="1" customWidth="1"/>
    <col min="7" max="7" width="17.5546875" style="1" customWidth="1"/>
    <col min="8" max="8" width="17.77734375" style="1" customWidth="1"/>
    <col min="9" max="9" width="18.5546875" style="1" customWidth="1"/>
    <col min="10" max="10" width="22" style="8" customWidth="1"/>
    <col min="11" max="19" width="0" style="1" hidden="1" customWidth="1"/>
    <col min="20" max="16384" width="9.33203125" style="1" hidden="1"/>
  </cols>
  <sheetData>
    <row r="1" spans="1:19" ht="15" x14ac:dyDescent="0.25">
      <c r="A1" s="191" t="s">
        <v>54</v>
      </c>
      <c r="S1" s="8"/>
    </row>
    <row r="2" spans="1:19" ht="15" x14ac:dyDescent="0.25">
      <c r="A2" s="197" t="s">
        <v>51</v>
      </c>
      <c r="B2" s="11"/>
      <c r="C2" s="11"/>
      <c r="D2" s="11"/>
      <c r="E2" s="11"/>
      <c r="F2" s="11"/>
      <c r="G2" s="11"/>
      <c r="H2" s="11"/>
      <c r="I2" s="11"/>
      <c r="S2" s="8"/>
    </row>
    <row r="3" spans="1:19" ht="15" x14ac:dyDescent="0.25">
      <c r="A3" s="197" t="s">
        <v>34</v>
      </c>
      <c r="B3" s="11"/>
      <c r="C3" s="11"/>
      <c r="D3" s="11"/>
      <c r="E3" s="11"/>
      <c r="F3" s="11"/>
      <c r="G3" s="11"/>
      <c r="H3" s="11"/>
      <c r="I3" s="11"/>
      <c r="S3" s="8"/>
    </row>
    <row r="4" spans="1:19" ht="45" customHeight="1" thickBot="1" x14ac:dyDescent="0.35">
      <c r="A4" s="259" t="s">
        <v>288</v>
      </c>
      <c r="B4" s="141"/>
      <c r="C4" s="255"/>
      <c r="D4" s="255"/>
      <c r="E4" s="255"/>
      <c r="F4" s="255"/>
      <c r="G4" s="255"/>
      <c r="H4" s="255"/>
      <c r="I4" s="255"/>
      <c r="J4" s="60"/>
      <c r="S4" s="8"/>
    </row>
    <row r="5" spans="1:19" ht="25.5" customHeight="1" thickBot="1" x14ac:dyDescent="0.35">
      <c r="A5" s="193"/>
      <c r="B5" s="141"/>
      <c r="C5" s="396" t="s">
        <v>268</v>
      </c>
      <c r="D5" s="397"/>
      <c r="E5" s="397"/>
      <c r="F5" s="397"/>
      <c r="G5" s="397"/>
      <c r="H5" s="397"/>
      <c r="I5" s="398"/>
      <c r="J5" s="60"/>
      <c r="S5" s="8"/>
    </row>
    <row r="6" spans="1:19" ht="97.5" customHeight="1" x14ac:dyDescent="0.3">
      <c r="A6" s="399"/>
      <c r="B6" s="400" t="s">
        <v>33</v>
      </c>
      <c r="C6" s="401" t="s">
        <v>242</v>
      </c>
      <c r="D6" s="401" t="s">
        <v>174</v>
      </c>
      <c r="E6" s="401" t="s">
        <v>175</v>
      </c>
      <c r="F6" s="401" t="s">
        <v>176</v>
      </c>
      <c r="G6" s="401" t="s">
        <v>243</v>
      </c>
      <c r="H6" s="401" t="s">
        <v>244</v>
      </c>
      <c r="I6" s="401" t="s">
        <v>177</v>
      </c>
      <c r="J6" s="402" t="s">
        <v>145</v>
      </c>
    </row>
    <row r="7" spans="1:19" s="17" customFormat="1" ht="24" customHeight="1" x14ac:dyDescent="0.25">
      <c r="A7" s="452"/>
      <c r="B7" s="449" t="s">
        <v>1</v>
      </c>
      <c r="C7" s="450" t="s">
        <v>2</v>
      </c>
      <c r="D7" s="450" t="s">
        <v>3</v>
      </c>
      <c r="E7" s="450" t="s">
        <v>4</v>
      </c>
      <c r="F7" s="450" t="s">
        <v>45</v>
      </c>
      <c r="G7" s="450" t="s">
        <v>5</v>
      </c>
      <c r="H7" s="450" t="s">
        <v>46</v>
      </c>
      <c r="I7" s="450" t="s">
        <v>144</v>
      </c>
      <c r="J7" s="451" t="s">
        <v>240</v>
      </c>
    </row>
    <row r="8" spans="1:19" ht="22.05" customHeight="1" x14ac:dyDescent="0.25">
      <c r="A8" s="367" t="s">
        <v>6</v>
      </c>
      <c r="B8" s="68" t="s">
        <v>7</v>
      </c>
      <c r="C8" s="307"/>
      <c r="D8" s="307"/>
      <c r="E8" s="307"/>
      <c r="F8" s="307"/>
      <c r="G8" s="307"/>
      <c r="H8" s="307"/>
      <c r="I8" s="307"/>
      <c r="J8" s="403">
        <f>SUM(C8:I8)</f>
        <v>0</v>
      </c>
    </row>
    <row r="9" spans="1:19" ht="22.05" customHeight="1" x14ac:dyDescent="0.25">
      <c r="A9" s="367" t="s">
        <v>8</v>
      </c>
      <c r="B9" s="68" t="s">
        <v>9</v>
      </c>
      <c r="C9" s="307"/>
      <c r="D9" s="307"/>
      <c r="E9" s="307"/>
      <c r="F9" s="307"/>
      <c r="G9" s="307"/>
      <c r="H9" s="307"/>
      <c r="I9" s="307"/>
      <c r="J9" s="403">
        <f t="shared" ref="J9:J20" si="0">SUM(C9:I9)</f>
        <v>0</v>
      </c>
    </row>
    <row r="10" spans="1:19" ht="22.05" customHeight="1" x14ac:dyDescent="0.25">
      <c r="A10" s="367" t="s">
        <v>10</v>
      </c>
      <c r="B10" s="68" t="s">
        <v>217</v>
      </c>
      <c r="C10" s="307"/>
      <c r="D10" s="307"/>
      <c r="E10" s="307"/>
      <c r="F10" s="307"/>
      <c r="G10" s="307"/>
      <c r="H10" s="307"/>
      <c r="I10" s="307"/>
      <c r="J10" s="403">
        <f t="shared" si="0"/>
        <v>0</v>
      </c>
    </row>
    <row r="11" spans="1:19" ht="22.05" customHeight="1" x14ac:dyDescent="0.25">
      <c r="A11" s="367" t="s">
        <v>11</v>
      </c>
      <c r="B11" s="68" t="s">
        <v>131</v>
      </c>
      <c r="C11" s="307"/>
      <c r="D11" s="307"/>
      <c r="E11" s="307"/>
      <c r="F11" s="307"/>
      <c r="G11" s="307"/>
      <c r="H11" s="307"/>
      <c r="I11" s="307"/>
      <c r="J11" s="403">
        <f t="shared" si="0"/>
        <v>0</v>
      </c>
    </row>
    <row r="12" spans="1:19" ht="22.05" customHeight="1" x14ac:dyDescent="0.25">
      <c r="A12" s="367" t="s">
        <v>12</v>
      </c>
      <c r="B12" s="68" t="s">
        <v>13</v>
      </c>
      <c r="C12" s="307"/>
      <c r="D12" s="307"/>
      <c r="E12" s="307"/>
      <c r="F12" s="307"/>
      <c r="G12" s="307"/>
      <c r="H12" s="307"/>
      <c r="I12" s="307"/>
      <c r="J12" s="403">
        <f t="shared" si="0"/>
        <v>0</v>
      </c>
    </row>
    <row r="13" spans="1:19" ht="22.05" customHeight="1" x14ac:dyDescent="0.25">
      <c r="A13" s="367" t="s">
        <v>14</v>
      </c>
      <c r="B13" s="68" t="s">
        <v>15</v>
      </c>
      <c r="C13" s="307"/>
      <c r="D13" s="307"/>
      <c r="E13" s="307"/>
      <c r="F13" s="307"/>
      <c r="G13" s="307"/>
      <c r="H13" s="307"/>
      <c r="I13" s="307"/>
      <c r="J13" s="403">
        <f t="shared" si="0"/>
        <v>0</v>
      </c>
    </row>
    <row r="14" spans="1:19" ht="22.05" customHeight="1" x14ac:dyDescent="0.25">
      <c r="A14" s="367" t="s">
        <v>16</v>
      </c>
      <c r="B14" s="68" t="s">
        <v>17</v>
      </c>
      <c r="C14" s="307"/>
      <c r="D14" s="307"/>
      <c r="E14" s="307"/>
      <c r="F14" s="307"/>
      <c r="G14" s="307"/>
      <c r="H14" s="307"/>
      <c r="I14" s="307"/>
      <c r="J14" s="403">
        <f t="shared" si="0"/>
        <v>0</v>
      </c>
    </row>
    <row r="15" spans="1:19" ht="22.05" customHeight="1" x14ac:dyDescent="0.25">
      <c r="A15" s="367" t="s">
        <v>18</v>
      </c>
      <c r="B15" s="68" t="s">
        <v>19</v>
      </c>
      <c r="C15" s="307"/>
      <c r="D15" s="307"/>
      <c r="E15" s="307"/>
      <c r="F15" s="307"/>
      <c r="G15" s="307"/>
      <c r="H15" s="307"/>
      <c r="I15" s="307"/>
      <c r="J15" s="403">
        <f t="shared" si="0"/>
        <v>0</v>
      </c>
    </row>
    <row r="16" spans="1:19" ht="22.05" customHeight="1" x14ac:dyDescent="0.25">
      <c r="A16" s="367" t="s">
        <v>20</v>
      </c>
      <c r="B16" s="68" t="s">
        <v>21</v>
      </c>
      <c r="C16" s="307"/>
      <c r="D16" s="307"/>
      <c r="E16" s="307"/>
      <c r="F16" s="307"/>
      <c r="G16" s="307"/>
      <c r="H16" s="307"/>
      <c r="I16" s="307"/>
      <c r="J16" s="403">
        <f t="shared" si="0"/>
        <v>0</v>
      </c>
    </row>
    <row r="17" spans="1:10" ht="22.05" customHeight="1" x14ac:dyDescent="0.25">
      <c r="A17" s="367" t="s">
        <v>22</v>
      </c>
      <c r="B17" s="68" t="s">
        <v>23</v>
      </c>
      <c r="C17" s="307"/>
      <c r="D17" s="307"/>
      <c r="E17" s="307"/>
      <c r="F17" s="307"/>
      <c r="G17" s="307"/>
      <c r="H17" s="307"/>
      <c r="I17" s="307"/>
      <c r="J17" s="403">
        <f t="shared" si="0"/>
        <v>0</v>
      </c>
    </row>
    <row r="18" spans="1:10" ht="22.05" customHeight="1" x14ac:dyDescent="0.25">
      <c r="A18" s="367" t="s">
        <v>24</v>
      </c>
      <c r="B18" s="68" t="s">
        <v>227</v>
      </c>
      <c r="C18" s="307"/>
      <c r="D18" s="307"/>
      <c r="E18" s="307"/>
      <c r="F18" s="307"/>
      <c r="G18" s="307"/>
      <c r="H18" s="307"/>
      <c r="I18" s="307"/>
      <c r="J18" s="403">
        <f t="shared" si="0"/>
        <v>0</v>
      </c>
    </row>
    <row r="19" spans="1:10" ht="22.05" customHeight="1" x14ac:dyDescent="0.25">
      <c r="A19" s="367" t="s">
        <v>41</v>
      </c>
      <c r="B19" s="68" t="s">
        <v>42</v>
      </c>
      <c r="C19" s="307"/>
      <c r="D19" s="307"/>
      <c r="E19" s="307"/>
      <c r="F19" s="307"/>
      <c r="G19" s="307"/>
      <c r="H19" s="307"/>
      <c r="I19" s="307"/>
      <c r="J19" s="403">
        <f t="shared" si="0"/>
        <v>0</v>
      </c>
    </row>
    <row r="20" spans="1:10" ht="22.05" customHeight="1" x14ac:dyDescent="0.25">
      <c r="A20" s="367" t="s">
        <v>43</v>
      </c>
      <c r="B20" s="68" t="s">
        <v>44</v>
      </c>
      <c r="C20" s="307"/>
      <c r="D20" s="307"/>
      <c r="E20" s="307"/>
      <c r="F20" s="307"/>
      <c r="G20" s="307"/>
      <c r="H20" s="307"/>
      <c r="I20" s="307"/>
      <c r="J20" s="403">
        <f t="shared" si="0"/>
        <v>0</v>
      </c>
    </row>
    <row r="21" spans="1:10" ht="32.549999999999997" customHeight="1" x14ac:dyDescent="0.25">
      <c r="A21" s="404"/>
      <c r="B21" s="405" t="s">
        <v>85</v>
      </c>
      <c r="C21" s="227">
        <f t="shared" ref="C21:J21" si="1">SUM(C8:C20)</f>
        <v>0</v>
      </c>
      <c r="D21" s="227">
        <f t="shared" si="1"/>
        <v>0</v>
      </c>
      <c r="E21" s="227">
        <f t="shared" si="1"/>
        <v>0</v>
      </c>
      <c r="F21" s="227">
        <f t="shared" si="1"/>
        <v>0</v>
      </c>
      <c r="G21" s="227">
        <f t="shared" si="1"/>
        <v>0</v>
      </c>
      <c r="H21" s="227">
        <f t="shared" si="1"/>
        <v>0</v>
      </c>
      <c r="I21" s="227">
        <f t="shared" si="1"/>
        <v>0</v>
      </c>
      <c r="J21" s="406">
        <f t="shared" si="1"/>
        <v>0</v>
      </c>
    </row>
    <row r="22" spans="1:10" ht="32.549999999999997" customHeight="1" x14ac:dyDescent="0.3">
      <c r="A22" s="404"/>
      <c r="B22" s="405"/>
      <c r="C22" s="267"/>
      <c r="D22" s="267"/>
      <c r="E22" s="267"/>
      <c r="F22" s="267"/>
      <c r="G22" s="407" t="s">
        <v>246</v>
      </c>
      <c r="H22" s="408"/>
      <c r="I22" s="408"/>
      <c r="J22" s="406">
        <f>H21</f>
        <v>0</v>
      </c>
    </row>
    <row r="23" spans="1:10" ht="16.05" customHeight="1" x14ac:dyDescent="0.3">
      <c r="A23" s="404" t="s">
        <v>50</v>
      </c>
      <c r="B23" s="409"/>
      <c r="C23" s="126"/>
      <c r="D23" s="148">
        <f>Certification!$C$7</f>
        <v>0</v>
      </c>
      <c r="E23" s="126"/>
      <c r="F23" s="410"/>
      <c r="G23" s="410"/>
      <c r="H23" s="410"/>
      <c r="I23" s="410"/>
      <c r="J23" s="411"/>
    </row>
    <row r="24" spans="1:10" ht="16.05" customHeight="1" x14ac:dyDescent="0.25">
      <c r="A24" s="404" t="s">
        <v>53</v>
      </c>
      <c r="B24" s="409"/>
      <c r="C24" s="184"/>
      <c r="D24" s="150">
        <f>Certification!$G$7</f>
        <v>0</v>
      </c>
      <c r="E24" s="184"/>
      <c r="F24" s="409"/>
      <c r="G24" s="409"/>
      <c r="H24" s="409"/>
      <c r="I24" s="409"/>
      <c r="J24" s="412"/>
    </row>
    <row r="25" spans="1:10" ht="16.05" customHeight="1" thickBot="1" x14ac:dyDescent="0.3">
      <c r="A25" s="413" t="s">
        <v>0</v>
      </c>
      <c r="B25" s="414"/>
      <c r="C25" s="335"/>
      <c r="D25" s="415" t="str">
        <f>Certification!$A$5</f>
        <v>SFY 2016-17</v>
      </c>
      <c r="E25" s="335"/>
      <c r="F25" s="414"/>
      <c r="G25" s="414"/>
      <c r="H25" s="414"/>
      <c r="I25" s="414"/>
      <c r="J25" s="416"/>
    </row>
    <row r="27" spans="1:10" hidden="1" x14ac:dyDescent="0.25">
      <c r="A27" s="15"/>
      <c r="B27" s="15"/>
      <c r="C27" s="15"/>
      <c r="D27" s="15"/>
      <c r="E27" s="15"/>
      <c r="F27" s="15"/>
      <c r="G27" s="15"/>
      <c r="H27" s="15"/>
      <c r="I27" s="15"/>
      <c r="J27" s="15"/>
    </row>
    <row r="30" spans="1:10" hidden="1" x14ac:dyDescent="0.25">
      <c r="J30" s="1"/>
    </row>
  </sheetData>
  <sheetProtection algorithmName="SHA-512" hashValue="5iDERSHx1cTJOVnweuEBB736owDu29FPS+JWLgXTjooKyNrBDXHAQPsTDDz3FcMqSE6vHFY1KqBuoMBZcrRB3g==" saltValue="hYO4RMQ5VqWcSf2sbnUQhA==" spinCount="100000" sheet="1" selectLockedCells="1"/>
  <protectedRanges>
    <protectedRange sqref="C8:I20" name="Range1"/>
  </protectedRanges>
  <dataValidations xWindow="955" yWindow="698" count="8">
    <dataValidation allowBlank="1" showInputMessage="1" showErrorMessage="1" prompt="Press TAB to move input areas" sqref="A1"/>
    <dataValidation allowBlank="1" showInputMessage="1" showErrorMessage="1" prompt="Enter audited Materials, Supplies and Reference Materials Expenditures. Expenditures " sqref="C8:C20"/>
    <dataValidation allowBlank="1" showInputMessage="1" showErrorMessage="1" prompt="Enter audited Non-capitalized Equipment Expenditures." sqref="D8:D20"/>
    <dataValidation allowBlank="1" showInputMessage="1" showErrorMessage="1" prompt="Enter audited Travel and Conference Expenditures. " sqref="E8:E20"/>
    <dataValidation allowBlank="1" showInputMessage="1" showErrorMessage="1" prompt="Enter audited Dues and Membership Expenditures. " sqref="F8:F20"/>
    <dataValidation allowBlank="1" showInputMessage="1" showErrorMessage="1" prompt="Enter audited Contractor Costs (5800). " sqref="G8:G20"/>
    <dataValidation allowBlank="1" showInputMessage="1" showErrorMessage="1" prompt="Enter audited Contractor Costs (5100). " sqref="H8:H20"/>
    <dataValidation allowBlank="1" showInputMessage="1" showErrorMessage="1" prompt="Enter audited Communications Expenditures. " sqref="I8:I20"/>
  </dataValidations>
  <printOptions horizontalCentered="1"/>
  <pageMargins left="0.25" right="0.25" top="0.26" bottom="0.1" header="0.26" footer="0.16"/>
  <pageSetup scale="78" orientation="landscape" r:id="rId1"/>
  <headerFooter>
    <oddFooter xml:space="preserve">&amp;L&amp;"Arial,Regular"&amp;12DHCS 6299 (11/2021)&amp;C &amp;R&amp;"Arial,Regular"&amp;12Page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S44"/>
  <sheetViews>
    <sheetView zoomScale="83" zoomScaleNormal="83" zoomScaleSheetLayoutView="84" workbookViewId="0"/>
  </sheetViews>
  <sheetFormatPr defaultColWidth="0" defaultRowHeight="13.2" zeroHeight="1" x14ac:dyDescent="0.25"/>
  <cols>
    <col min="1" max="1" width="3.77734375" style="1" customWidth="1"/>
    <col min="2" max="2" width="37.88671875" style="1" customWidth="1"/>
    <col min="3" max="3" width="19.109375" style="1" customWidth="1"/>
    <col min="4" max="4" width="15.5546875" style="1" customWidth="1"/>
    <col min="5" max="5" width="15.6640625" style="1" customWidth="1"/>
    <col min="6" max="6" width="15.44140625" style="1" customWidth="1"/>
    <col min="7" max="7" width="18.5546875" style="1" customWidth="1"/>
    <col min="8" max="8" width="19.77734375" style="8" customWidth="1"/>
    <col min="9" max="9" width="19.109375" style="1" customWidth="1"/>
    <col min="10" max="10" width="23.21875" style="1" customWidth="1"/>
    <col min="11" max="19" width="0" style="1" hidden="1" customWidth="1"/>
    <col min="20" max="16384" width="9.33203125" style="1" hidden="1"/>
  </cols>
  <sheetData>
    <row r="1" spans="1:19" ht="15" x14ac:dyDescent="0.25">
      <c r="A1" s="191" t="s">
        <v>54</v>
      </c>
      <c r="S1" s="8"/>
    </row>
    <row r="2" spans="1:19" ht="15" x14ac:dyDescent="0.25">
      <c r="A2" s="197" t="s">
        <v>51</v>
      </c>
      <c r="B2" s="15"/>
      <c r="C2" s="15"/>
      <c r="D2" s="11"/>
      <c r="E2" s="11"/>
      <c r="F2" s="11"/>
      <c r="G2" s="11"/>
      <c r="I2" s="15"/>
      <c r="S2" s="8"/>
    </row>
    <row r="3" spans="1:19" ht="15" x14ac:dyDescent="0.25">
      <c r="A3" s="197" t="s">
        <v>34</v>
      </c>
      <c r="B3" s="15"/>
      <c r="C3" s="15"/>
      <c r="D3" s="11"/>
      <c r="E3" s="11"/>
      <c r="F3" s="11"/>
      <c r="G3" s="11"/>
      <c r="I3" s="15"/>
      <c r="J3" s="14"/>
      <c r="S3" s="8"/>
    </row>
    <row r="4" spans="1:19" ht="37.5" customHeight="1" thickBot="1" x14ac:dyDescent="0.35">
      <c r="A4" s="259" t="s">
        <v>287</v>
      </c>
      <c r="B4" s="296"/>
      <c r="H4" s="60"/>
      <c r="I4" s="57"/>
      <c r="J4" s="57"/>
      <c r="S4" s="8"/>
    </row>
    <row r="5" spans="1:19" ht="22.95" customHeight="1" thickBot="1" x14ac:dyDescent="0.35">
      <c r="A5" s="193"/>
      <c r="B5" s="141"/>
      <c r="C5" s="257" t="s">
        <v>228</v>
      </c>
      <c r="D5" s="260"/>
      <c r="E5" s="260"/>
      <c r="F5" s="260"/>
      <c r="G5" s="258"/>
      <c r="H5" s="60"/>
      <c r="I5" s="57"/>
      <c r="J5" s="57"/>
      <c r="S5" s="8"/>
    </row>
    <row r="6" spans="1:19" ht="78" customHeight="1" x14ac:dyDescent="0.3">
      <c r="A6" s="66"/>
      <c r="B6" s="114" t="s">
        <v>33</v>
      </c>
      <c r="C6" s="142" t="s">
        <v>173</v>
      </c>
      <c r="D6" s="142" t="s">
        <v>174</v>
      </c>
      <c r="E6" s="142" t="s">
        <v>175</v>
      </c>
      <c r="F6" s="142" t="s">
        <v>176</v>
      </c>
      <c r="G6" s="142" t="s">
        <v>177</v>
      </c>
      <c r="H6" s="142" t="s">
        <v>145</v>
      </c>
      <c r="I6" s="142" t="s">
        <v>238</v>
      </c>
      <c r="J6" s="142" t="s">
        <v>141</v>
      </c>
    </row>
    <row r="7" spans="1:19" ht="16.05" customHeight="1" x14ac:dyDescent="0.25">
      <c r="A7" s="66"/>
      <c r="B7" s="143" t="s">
        <v>1</v>
      </c>
      <c r="C7" s="77" t="s">
        <v>2</v>
      </c>
      <c r="D7" s="77" t="s">
        <v>3</v>
      </c>
      <c r="E7" s="77" t="s">
        <v>4</v>
      </c>
      <c r="F7" s="77" t="s">
        <v>45</v>
      </c>
      <c r="G7" s="77" t="s">
        <v>5</v>
      </c>
      <c r="H7" s="144" t="s">
        <v>241</v>
      </c>
      <c r="I7" s="77" t="s">
        <v>144</v>
      </c>
      <c r="J7" s="77" t="s">
        <v>146</v>
      </c>
    </row>
    <row r="8" spans="1:19" ht="18" customHeight="1" x14ac:dyDescent="0.25">
      <c r="A8" s="95" t="s">
        <v>6</v>
      </c>
      <c r="B8" s="68" t="s">
        <v>7</v>
      </c>
      <c r="C8" s="441"/>
      <c r="D8" s="441"/>
      <c r="E8" s="441"/>
      <c r="F8" s="441"/>
      <c r="G8" s="441"/>
      <c r="H8" s="218">
        <f t="shared" ref="H8:H20" si="0">SUM(C8:G8)</f>
        <v>0</v>
      </c>
      <c r="I8" s="173"/>
      <c r="J8" s="145"/>
    </row>
    <row r="9" spans="1:19" ht="18" customHeight="1" x14ac:dyDescent="0.25">
      <c r="A9" s="95" t="s">
        <v>8</v>
      </c>
      <c r="B9" s="68" t="s">
        <v>9</v>
      </c>
      <c r="C9" s="441"/>
      <c r="D9" s="441"/>
      <c r="E9" s="441"/>
      <c r="F9" s="441"/>
      <c r="G9" s="441"/>
      <c r="H9" s="218">
        <f t="shared" si="0"/>
        <v>0</v>
      </c>
      <c r="I9" s="173"/>
      <c r="J9" s="145"/>
    </row>
    <row r="10" spans="1:19" ht="18" customHeight="1" x14ac:dyDescent="0.25">
      <c r="A10" s="95" t="s">
        <v>10</v>
      </c>
      <c r="B10" s="68" t="s">
        <v>217</v>
      </c>
      <c r="C10" s="441"/>
      <c r="D10" s="441"/>
      <c r="E10" s="441"/>
      <c r="F10" s="441"/>
      <c r="G10" s="441"/>
      <c r="H10" s="218">
        <f t="shared" si="0"/>
        <v>0</v>
      </c>
      <c r="I10" s="173"/>
      <c r="J10" s="145"/>
    </row>
    <row r="11" spans="1:19" ht="18" customHeight="1" x14ac:dyDescent="0.25">
      <c r="A11" s="95" t="s">
        <v>11</v>
      </c>
      <c r="B11" s="68" t="s">
        <v>131</v>
      </c>
      <c r="C11" s="441"/>
      <c r="D11" s="441"/>
      <c r="E11" s="441"/>
      <c r="F11" s="441"/>
      <c r="G11" s="441"/>
      <c r="H11" s="218">
        <f t="shared" si="0"/>
        <v>0</v>
      </c>
      <c r="I11" s="173"/>
      <c r="J11" s="145"/>
    </row>
    <row r="12" spans="1:19" ht="18" customHeight="1" x14ac:dyDescent="0.25">
      <c r="A12" s="95" t="s">
        <v>12</v>
      </c>
      <c r="B12" s="68" t="s">
        <v>13</v>
      </c>
      <c r="C12" s="441"/>
      <c r="D12" s="441"/>
      <c r="E12" s="441"/>
      <c r="F12" s="441"/>
      <c r="G12" s="441"/>
      <c r="H12" s="218">
        <f t="shared" si="0"/>
        <v>0</v>
      </c>
      <c r="I12" s="173"/>
      <c r="J12" s="145"/>
    </row>
    <row r="13" spans="1:19" ht="18" customHeight="1" x14ac:dyDescent="0.25">
      <c r="A13" s="95" t="s">
        <v>14</v>
      </c>
      <c r="B13" s="68" t="s">
        <v>15</v>
      </c>
      <c r="C13" s="441"/>
      <c r="D13" s="441"/>
      <c r="E13" s="441"/>
      <c r="F13" s="441"/>
      <c r="G13" s="441"/>
      <c r="H13" s="218">
        <f t="shared" si="0"/>
        <v>0</v>
      </c>
      <c r="I13" s="173"/>
      <c r="J13" s="145"/>
    </row>
    <row r="14" spans="1:19" ht="18" customHeight="1" x14ac:dyDescent="0.25">
      <c r="A14" s="95" t="s">
        <v>16</v>
      </c>
      <c r="B14" s="68" t="s">
        <v>17</v>
      </c>
      <c r="C14" s="441"/>
      <c r="D14" s="441"/>
      <c r="E14" s="441"/>
      <c r="F14" s="441"/>
      <c r="G14" s="441"/>
      <c r="H14" s="218">
        <f t="shared" si="0"/>
        <v>0</v>
      </c>
      <c r="I14" s="173"/>
      <c r="J14" s="145"/>
    </row>
    <row r="15" spans="1:19" ht="18" customHeight="1" x14ac:dyDescent="0.25">
      <c r="A15" s="95" t="s">
        <v>18</v>
      </c>
      <c r="B15" s="68" t="s">
        <v>19</v>
      </c>
      <c r="C15" s="441"/>
      <c r="D15" s="441"/>
      <c r="E15" s="441"/>
      <c r="F15" s="441"/>
      <c r="G15" s="441"/>
      <c r="H15" s="218">
        <f t="shared" si="0"/>
        <v>0</v>
      </c>
      <c r="I15" s="173"/>
      <c r="J15" s="145"/>
    </row>
    <row r="16" spans="1:19" ht="18" customHeight="1" x14ac:dyDescent="0.25">
      <c r="A16" s="95" t="s">
        <v>20</v>
      </c>
      <c r="B16" s="68" t="s">
        <v>21</v>
      </c>
      <c r="C16" s="441"/>
      <c r="D16" s="441"/>
      <c r="E16" s="441"/>
      <c r="F16" s="441"/>
      <c r="G16" s="441"/>
      <c r="H16" s="218">
        <f t="shared" si="0"/>
        <v>0</v>
      </c>
      <c r="I16" s="173"/>
      <c r="J16" s="145"/>
    </row>
    <row r="17" spans="1:10" ht="18" customHeight="1" x14ac:dyDescent="0.25">
      <c r="A17" s="95" t="s">
        <v>22</v>
      </c>
      <c r="B17" s="68" t="s">
        <v>23</v>
      </c>
      <c r="C17" s="441"/>
      <c r="D17" s="441"/>
      <c r="E17" s="441"/>
      <c r="F17" s="441"/>
      <c r="G17" s="441"/>
      <c r="H17" s="218">
        <f t="shared" si="0"/>
        <v>0</v>
      </c>
      <c r="I17" s="173"/>
      <c r="J17" s="145"/>
    </row>
    <row r="18" spans="1:10" ht="18" customHeight="1" x14ac:dyDescent="0.25">
      <c r="A18" s="95" t="s">
        <v>24</v>
      </c>
      <c r="B18" s="68" t="s">
        <v>227</v>
      </c>
      <c r="C18" s="441"/>
      <c r="D18" s="441"/>
      <c r="E18" s="441"/>
      <c r="F18" s="441"/>
      <c r="G18" s="441"/>
      <c r="H18" s="218">
        <f t="shared" si="0"/>
        <v>0</v>
      </c>
      <c r="I18" s="173"/>
      <c r="J18" s="145"/>
    </row>
    <row r="19" spans="1:10" ht="18" customHeight="1" x14ac:dyDescent="0.25">
      <c r="A19" s="95" t="s">
        <v>41</v>
      </c>
      <c r="B19" s="68" t="s">
        <v>42</v>
      </c>
      <c r="C19" s="441"/>
      <c r="D19" s="441"/>
      <c r="E19" s="441"/>
      <c r="F19" s="441"/>
      <c r="G19" s="441"/>
      <c r="H19" s="218">
        <f t="shared" si="0"/>
        <v>0</v>
      </c>
      <c r="I19" s="173"/>
      <c r="J19" s="145"/>
    </row>
    <row r="20" spans="1:10" ht="18" customHeight="1" thickBot="1" x14ac:dyDescent="0.3">
      <c r="A20" s="95" t="s">
        <v>43</v>
      </c>
      <c r="B20" s="68" t="s">
        <v>44</v>
      </c>
      <c r="C20" s="441"/>
      <c r="D20" s="441"/>
      <c r="E20" s="441"/>
      <c r="F20" s="441"/>
      <c r="G20" s="441"/>
      <c r="H20" s="286">
        <f t="shared" si="0"/>
        <v>0</v>
      </c>
      <c r="I20" s="307"/>
      <c r="J20" s="308"/>
    </row>
    <row r="21" spans="1:10" ht="18" customHeight="1" thickBot="1" x14ac:dyDescent="0.35">
      <c r="A21" s="417" t="s">
        <v>281</v>
      </c>
      <c r="B21" s="418"/>
      <c r="C21" s="419">
        <f>SUM(C8:C20)</f>
        <v>0</v>
      </c>
      <c r="D21" s="419">
        <f t="shared" ref="D21:I21" si="1">SUM(D8:D20)</f>
        <v>0</v>
      </c>
      <c r="E21" s="419">
        <f t="shared" si="1"/>
        <v>0</v>
      </c>
      <c r="F21" s="419">
        <f t="shared" si="1"/>
        <v>0</v>
      </c>
      <c r="G21" s="419">
        <f t="shared" si="1"/>
        <v>0</v>
      </c>
      <c r="H21" s="419">
        <f>SUM(H8:H20)</f>
        <v>0</v>
      </c>
      <c r="I21" s="419">
        <f t="shared" si="1"/>
        <v>0</v>
      </c>
      <c r="J21" s="432"/>
    </row>
    <row r="22" spans="1:10" ht="18" customHeight="1" x14ac:dyDescent="0.3">
      <c r="A22" s="272" t="s">
        <v>247</v>
      </c>
      <c r="B22" s="68"/>
      <c r="C22" s="273"/>
      <c r="D22" s="273"/>
      <c r="E22" s="273"/>
      <c r="F22" s="273"/>
      <c r="G22" s="273"/>
      <c r="H22" s="273"/>
      <c r="I22" s="273"/>
      <c r="J22" s="273"/>
    </row>
    <row r="23" spans="1:10" ht="18" customHeight="1" x14ac:dyDescent="0.25">
      <c r="A23" s="95" t="s">
        <v>97</v>
      </c>
      <c r="B23" s="68" t="s">
        <v>100</v>
      </c>
      <c r="C23" s="441"/>
      <c r="D23" s="441"/>
      <c r="E23" s="441"/>
      <c r="F23" s="441"/>
      <c r="G23" s="441"/>
      <c r="H23" s="218">
        <f t="shared" ref="H23:H32" si="2">SUM(C23:G23)</f>
        <v>0</v>
      </c>
      <c r="I23" s="173"/>
      <c r="J23" s="145"/>
    </row>
    <row r="24" spans="1:10" ht="18" customHeight="1" x14ac:dyDescent="0.25">
      <c r="A24" s="95" t="s">
        <v>99</v>
      </c>
      <c r="B24" s="68" t="s">
        <v>154</v>
      </c>
      <c r="C24" s="441"/>
      <c r="D24" s="441"/>
      <c r="E24" s="441"/>
      <c r="F24" s="441"/>
      <c r="G24" s="441"/>
      <c r="H24" s="218">
        <f t="shared" si="2"/>
        <v>0</v>
      </c>
      <c r="I24" s="173"/>
      <c r="J24" s="145"/>
    </row>
    <row r="25" spans="1:10" ht="18" customHeight="1" x14ac:dyDescent="0.25">
      <c r="A25" s="95" t="s">
        <v>104</v>
      </c>
      <c r="B25" s="68" t="s">
        <v>234</v>
      </c>
      <c r="C25" s="441"/>
      <c r="D25" s="441"/>
      <c r="E25" s="441"/>
      <c r="F25" s="441"/>
      <c r="G25" s="441"/>
      <c r="H25" s="218">
        <f t="shared" si="2"/>
        <v>0</v>
      </c>
      <c r="I25" s="173"/>
      <c r="J25" s="145"/>
    </row>
    <row r="26" spans="1:10" ht="18" customHeight="1" x14ac:dyDescent="0.25">
      <c r="A26" s="95" t="s">
        <v>105</v>
      </c>
      <c r="B26" s="68" t="s">
        <v>101</v>
      </c>
      <c r="C26" s="441"/>
      <c r="D26" s="441"/>
      <c r="E26" s="441"/>
      <c r="F26" s="441"/>
      <c r="G26" s="441"/>
      <c r="H26" s="218">
        <f t="shared" si="2"/>
        <v>0</v>
      </c>
      <c r="I26" s="173"/>
      <c r="J26" s="145"/>
    </row>
    <row r="27" spans="1:10" ht="18" customHeight="1" x14ac:dyDescent="0.25">
      <c r="A27" s="95" t="s">
        <v>106</v>
      </c>
      <c r="B27" s="68" t="s">
        <v>103</v>
      </c>
      <c r="C27" s="441"/>
      <c r="D27" s="441"/>
      <c r="E27" s="441"/>
      <c r="F27" s="441"/>
      <c r="G27" s="441"/>
      <c r="H27" s="218">
        <f t="shared" si="2"/>
        <v>0</v>
      </c>
      <c r="I27" s="173"/>
      <c r="J27" s="145"/>
    </row>
    <row r="28" spans="1:10" ht="18" customHeight="1" x14ac:dyDescent="0.25">
      <c r="A28" s="95" t="s">
        <v>111</v>
      </c>
      <c r="B28" s="68" t="s">
        <v>232</v>
      </c>
      <c r="C28" s="441"/>
      <c r="D28" s="441"/>
      <c r="E28" s="441"/>
      <c r="F28" s="441"/>
      <c r="G28" s="441"/>
      <c r="H28" s="218">
        <f t="shared" si="2"/>
        <v>0</v>
      </c>
      <c r="I28" s="173"/>
      <c r="J28" s="145"/>
    </row>
    <row r="29" spans="1:10" ht="18" customHeight="1" x14ac:dyDescent="0.25">
      <c r="A29" s="95" t="s">
        <v>107</v>
      </c>
      <c r="B29" s="68" t="s">
        <v>168</v>
      </c>
      <c r="C29" s="441"/>
      <c r="D29" s="441"/>
      <c r="E29" s="441"/>
      <c r="F29" s="441"/>
      <c r="G29" s="441"/>
      <c r="H29" s="218">
        <f t="shared" si="2"/>
        <v>0</v>
      </c>
      <c r="I29" s="173"/>
      <c r="J29" s="145"/>
    </row>
    <row r="30" spans="1:10" ht="18" customHeight="1" x14ac:dyDescent="0.25">
      <c r="A30" s="95" t="s">
        <v>108</v>
      </c>
      <c r="B30" s="68" t="s">
        <v>98</v>
      </c>
      <c r="C30" s="441"/>
      <c r="D30" s="441"/>
      <c r="E30" s="441"/>
      <c r="F30" s="441"/>
      <c r="G30" s="441"/>
      <c r="H30" s="218">
        <f t="shared" si="2"/>
        <v>0</v>
      </c>
      <c r="I30" s="173"/>
      <c r="J30" s="145"/>
    </row>
    <row r="31" spans="1:10" ht="18" customHeight="1" x14ac:dyDescent="0.25">
      <c r="A31" s="95" t="s">
        <v>109</v>
      </c>
      <c r="B31" s="68" t="s">
        <v>102</v>
      </c>
      <c r="C31" s="441"/>
      <c r="D31" s="441"/>
      <c r="E31" s="441"/>
      <c r="F31" s="441"/>
      <c r="G31" s="441"/>
      <c r="H31" s="218">
        <f t="shared" si="2"/>
        <v>0</v>
      </c>
      <c r="I31" s="173"/>
      <c r="J31" s="145"/>
    </row>
    <row r="32" spans="1:10" ht="18" customHeight="1" thickBot="1" x14ac:dyDescent="0.3">
      <c r="A32" s="95" t="s">
        <v>110</v>
      </c>
      <c r="B32" s="68" t="s">
        <v>121</v>
      </c>
      <c r="C32" s="441"/>
      <c r="D32" s="441"/>
      <c r="E32" s="441"/>
      <c r="F32" s="441"/>
      <c r="G32" s="441"/>
      <c r="H32" s="286">
        <f t="shared" si="2"/>
        <v>0</v>
      </c>
      <c r="I32" s="307"/>
      <c r="J32" s="308"/>
    </row>
    <row r="33" spans="1:10" ht="18" customHeight="1" thickBot="1" x14ac:dyDescent="0.35">
      <c r="A33" s="417" t="s">
        <v>282</v>
      </c>
      <c r="B33" s="418"/>
      <c r="C33" s="419">
        <f>SUM(C23:C32)</f>
        <v>0</v>
      </c>
      <c r="D33" s="419">
        <f t="shared" ref="D33:G33" si="3">SUM(D23:D32)</f>
        <v>0</v>
      </c>
      <c r="E33" s="419">
        <f t="shared" si="3"/>
        <v>0</v>
      </c>
      <c r="F33" s="419">
        <f t="shared" si="3"/>
        <v>0</v>
      </c>
      <c r="G33" s="419">
        <f t="shared" si="3"/>
        <v>0</v>
      </c>
      <c r="H33" s="419">
        <f>SUM(H23:H32)</f>
        <v>0</v>
      </c>
      <c r="I33" s="419">
        <f>SUM(I23:I32)</f>
        <v>0</v>
      </c>
      <c r="J33" s="432"/>
    </row>
    <row r="34" spans="1:10" ht="26.25" customHeight="1" thickBot="1" x14ac:dyDescent="0.35">
      <c r="A34" s="420" t="s">
        <v>276</v>
      </c>
      <c r="B34" s="421"/>
      <c r="C34" s="310">
        <f t="shared" ref="C34:I34" si="4">C21+C33</f>
        <v>0</v>
      </c>
      <c r="D34" s="310">
        <f t="shared" si="4"/>
        <v>0</v>
      </c>
      <c r="E34" s="310">
        <f t="shared" si="4"/>
        <v>0</v>
      </c>
      <c r="F34" s="310">
        <f t="shared" si="4"/>
        <v>0</v>
      </c>
      <c r="G34" s="310">
        <f t="shared" si="4"/>
        <v>0</v>
      </c>
      <c r="H34" s="310">
        <f t="shared" si="4"/>
        <v>0</v>
      </c>
      <c r="I34" s="310">
        <f t="shared" si="4"/>
        <v>0</v>
      </c>
      <c r="J34" s="311"/>
    </row>
    <row r="35" spans="1:10" ht="23.55" customHeight="1" x14ac:dyDescent="0.25">
      <c r="A35" s="147"/>
      <c r="B35" s="147"/>
      <c r="C35" s="228"/>
      <c r="D35" s="228"/>
      <c r="E35" s="228"/>
      <c r="F35" s="228"/>
      <c r="G35" s="261" t="s">
        <v>299</v>
      </c>
      <c r="H35" s="227">
        <f>'C.3 Equip Depreciation'!L38</f>
        <v>0</v>
      </c>
      <c r="I35" s="229"/>
      <c r="J35" s="66"/>
    </row>
    <row r="36" spans="1:10" ht="23.55" customHeight="1" x14ac:dyDescent="0.25">
      <c r="A36" s="147"/>
      <c r="B36" s="147"/>
      <c r="C36" s="228"/>
      <c r="D36" s="228"/>
      <c r="E36" s="228"/>
      <c r="F36" s="228"/>
      <c r="G36" s="261" t="s">
        <v>137</v>
      </c>
      <c r="H36" s="227">
        <f>H34+H35</f>
        <v>0</v>
      </c>
      <c r="I36" s="229"/>
      <c r="J36" s="66"/>
    </row>
    <row r="37" spans="1:10" ht="15.6" x14ac:dyDescent="0.3">
      <c r="A37" s="66" t="s">
        <v>50</v>
      </c>
      <c r="B37" s="66"/>
      <c r="C37" s="126"/>
      <c r="D37" s="148">
        <f>Certification!$C$7</f>
        <v>0</v>
      </c>
      <c r="E37" s="126"/>
      <c r="F37" s="149"/>
      <c r="G37" s="149"/>
      <c r="H37" s="149"/>
      <c r="I37" s="66"/>
      <c r="J37" s="66"/>
    </row>
    <row r="38" spans="1:10" ht="15" x14ac:dyDescent="0.25">
      <c r="A38" s="66" t="s">
        <v>53</v>
      </c>
      <c r="B38" s="66"/>
      <c r="C38" s="184"/>
      <c r="D38" s="150">
        <f>Certification!$G$7</f>
        <v>0</v>
      </c>
      <c r="E38" s="184"/>
      <c r="F38" s="66"/>
      <c r="G38" s="66"/>
      <c r="H38" s="121"/>
      <c r="I38" s="66"/>
      <c r="J38" s="66"/>
    </row>
    <row r="39" spans="1:10" ht="15" x14ac:dyDescent="0.25">
      <c r="A39" s="66" t="s">
        <v>0</v>
      </c>
      <c r="B39" s="66"/>
      <c r="C39" s="183"/>
      <c r="D39" s="108" t="str">
        <f>Certification!$A$5</f>
        <v>SFY 2016-17</v>
      </c>
      <c r="E39" s="183"/>
      <c r="F39" s="66"/>
      <c r="G39" s="66"/>
      <c r="H39" s="121"/>
      <c r="I39" s="66"/>
      <c r="J39" s="66"/>
    </row>
    <row r="41" spans="1:10" hidden="1" x14ac:dyDescent="0.25">
      <c r="A41" s="15"/>
      <c r="B41" s="15"/>
      <c r="C41" s="15"/>
      <c r="D41" s="15"/>
      <c r="E41" s="15"/>
      <c r="F41" s="15"/>
      <c r="G41" s="15"/>
      <c r="H41" s="15"/>
    </row>
    <row r="44" spans="1:10" hidden="1" x14ac:dyDescent="0.25">
      <c r="H44" s="1"/>
    </row>
  </sheetData>
  <sheetProtection algorithmName="SHA-512" hashValue="dQoT7Ooh9wOzfXmkciHRhKANKiR4ejRlrKIH1LrTBtc9FGKYbRkQTqlbu4oec+2S82rkv4nP761nUa+PVDdVrw==" saltValue="9wDPxc81wsGhHQeOo3YxOg==" spinCount="100000" sheet="1" selectLockedCells="1"/>
  <protectedRanges>
    <protectedRange sqref="I8:J21 I23:J33 C22:J22 C23:G33 C8:G21" name="Range1"/>
  </protectedRanges>
  <customSheetViews>
    <customSheetView guid="{CF10811B-6A69-41CB-8E67-7565C095F74D}" showPageBreaks="1" view="pageBreakPreview">
      <selection activeCell="U30" sqref="U30"/>
      <pageMargins left="0.2" right="0.2" top="0.26" bottom="0.35" header="0.26" footer="0.16"/>
      <printOptions horizontalCentered="1"/>
      <pageSetup scale="89" orientation="landscape" r:id="rId1"/>
      <headerFooter alignWithMargins="0">
        <oddFooter xml:space="preserve">&amp;L&amp;8DHCS 2437 (7/11)&amp;R&amp;"Times New Roman,Bold" </oddFooter>
      </headerFooter>
    </customSheetView>
    <customSheetView guid="{28D847F1-2D20-4AB9-A0E0-FA308B0BA2E9}" showPageBreaks="1" view="pageBreakPreview">
      <selection activeCell="A38" sqref="A38:T38"/>
      <pageMargins left="0.2" right="0.2" top="0.26" bottom="0.35" header="0.26" footer="0.16"/>
      <printOptions horizontalCentered="1"/>
      <pageSetup scale="89" orientation="landscape" r:id="rId2"/>
      <headerFooter alignWithMargins="0">
        <oddFooter xml:space="preserve">&amp;L&amp;8DHCS 2437 (7/11)&amp;R&amp;"Times New Roman,Bold" </oddFooter>
      </headerFooter>
    </customSheetView>
    <customSheetView guid="{B5C9438F-069E-4498-AEA6-C01E918C6F69}" showPageBreaks="1" view="pageBreakPreview">
      <selection activeCell="U30" sqref="U30"/>
      <pageMargins left="0.2" right="0.2" top="0.26" bottom="0.35" header="0.26" footer="0.16"/>
      <printOptions horizontalCentered="1"/>
      <pageSetup scale="89" orientation="landscape" r:id="rId3"/>
      <headerFooter alignWithMargins="0">
        <oddFooter xml:space="preserve">&amp;L&amp;8DHCS 2437 (7/11)&amp;R&amp;"Times New Roman,Bold" </oddFooter>
      </headerFooter>
    </customSheetView>
  </customSheetViews>
  <phoneticPr fontId="0" type="noConversion"/>
  <dataValidations xWindow="662" yWindow="693" count="13">
    <dataValidation allowBlank="1" showInputMessage="1" showErrorMessage="1" prompt="Press TAB to move input areas" sqref="A1"/>
    <dataValidation allowBlank="1" showInputMessage="1" showErrorMessage="1" prompt="Report any federal revenues your LEA received.  LEA Medi-Cal Billing Option Program reimbursement is not considered to be federal funds on the CRCS." sqref="I8:I20 I23:I32"/>
    <dataValidation allowBlank="1" showInputMessage="1" showErrorMessage="1" prompt="Enter the revenue account number(s) where the revenues reported in Column G are booked in your SACS system. " sqref="J8:J20 J23:J32"/>
    <dataValidation allowBlank="1" showInputMessage="1" showErrorMessage="1" prompt="Enter Non-capitalized Equipment Expenditures that you are adding to the amended CRCS (rows 1-13 were existing practitioner types prior to the approval of SPA 15-021)." sqref="D8:D20"/>
    <dataValidation allowBlank="1" showInputMessage="1" showErrorMessage="1" prompt="Enter Travel and Conference Expenditures that you are adding to the amended CRCS (rows 1-13 were existing practitioner types prior to the approval of SPA 15-021)." sqref="E8:E20"/>
    <dataValidation allowBlank="1" showInputMessage="1" showErrorMessage="1" prompt="Enter Dues and Membership Expenditures that you are adding to the amended CRCS (rows 1-13 were existing practitioner types prior to the approval of SPA 15-021)." sqref="F8:F20"/>
    <dataValidation allowBlank="1" showInputMessage="1" showErrorMessage="1" prompt="Enter Communications Expenditures that you are adding to the amended CRCS (rows 1-13 were existing practitioner types prior to the approval of SPA 15-021)." sqref="G8:G20"/>
    <dataValidation allowBlank="1" showInputMessage="1" showErrorMessage="1" prompt="Enter Non-capitalized Equipment Expenditures that you are adding to the amended CRCS related to new practitioners resulting from SPA 15-021 approval" sqref="D23:D32"/>
    <dataValidation allowBlank="1" showInputMessage="1" showErrorMessage="1" prompt="Enter Travel and Conference Expenditures that you are adding to the amended CRCS related to new practitioners resulting from SPA 15-021 approval" sqref="E23:E32"/>
    <dataValidation allowBlank="1" showInputMessage="1" showErrorMessage="1" prompt="Enter Dues and Membership Expenditures that you are adding to the amended CRCS related to new practitioners resulting from SPA 15-021 approval" sqref="F23:F32"/>
    <dataValidation allowBlank="1" showInputMessage="1" showErrorMessage="1" prompt="Enter Communications Expenditures that you are adding to the amended CRCS related to new practitioners resulting from SPA 15-021 approval" sqref="G23:G32"/>
    <dataValidation allowBlank="1" showInputMessage="1" showErrorMessage="1" prompt="Enter expenditures for Materials, Supplies and Reference Materials that you are adding to the amended CRCS (rows 1-13 were existing practitioner types prior to the approval of SPA 15-021)." sqref="C8:C20"/>
    <dataValidation allowBlank="1" showInputMessage="1" showErrorMessage="1" prompt="Enter expenditures for Materials, Supplies and Reference Materials that you are adding to the amended CRCS related to new practitioners resulting from SPA 15-021 approval" sqref="C23:C32"/>
  </dataValidations>
  <printOptions horizontalCentered="1"/>
  <pageMargins left="0.1" right="0.1" top="0.26" bottom="0.1" header="0.26" footer="0.16"/>
  <pageSetup scale="70" orientation="landscape" r:id="rId4"/>
  <headerFooter>
    <oddFooter xml:space="preserve">&amp;L&amp;"Arial,Regular"&amp;12DHCS 6299 (11/2021)&amp;C &amp;R&amp;"Arial,Regular"&amp;12Page &amp;P </oddFooter>
  </headerFooter>
  <ignoredErrors>
    <ignoredError sqref="A23:A32 A8:A2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zoomScale="85" zoomScaleNormal="100" workbookViewId="0"/>
  </sheetViews>
  <sheetFormatPr defaultColWidth="0" defaultRowHeight="13.8" zeroHeight="1" x14ac:dyDescent="0.25"/>
  <cols>
    <col min="1" max="1" width="12.33203125" style="20" customWidth="1"/>
    <col min="2" max="2" width="27.21875" style="33" customWidth="1"/>
    <col min="3" max="3" width="12.44140625" style="34" customWidth="1"/>
    <col min="4" max="4" width="10.77734375" style="35" customWidth="1"/>
    <col min="5" max="5" width="18.109375" style="28" customWidth="1"/>
    <col min="6" max="6" width="18.88671875" style="28" customWidth="1"/>
    <col min="7" max="7" width="16.33203125" style="28" customWidth="1"/>
    <col min="8" max="8" width="17.44140625" style="28" customWidth="1"/>
    <col min="9" max="9" width="14.21875" style="28" customWidth="1"/>
    <col min="10" max="10" width="11.5546875" style="28" customWidth="1"/>
    <col min="11" max="11" width="16.5546875" style="28" customWidth="1"/>
    <col min="12" max="12" width="17.88671875" style="33" customWidth="1"/>
    <col min="13" max="13" width="3.6640625" style="20" hidden="1" customWidth="1"/>
    <col min="14" max="20" width="9.21875" style="20" hidden="1" customWidth="1"/>
    <col min="21" max="21" width="0" style="20" hidden="1" customWidth="1"/>
    <col min="22" max="16384" width="9.21875" style="20" hidden="1"/>
  </cols>
  <sheetData>
    <row r="1" spans="1:21" s="1" customFormat="1" ht="15" x14ac:dyDescent="0.25">
      <c r="A1" s="191" t="s">
        <v>54</v>
      </c>
    </row>
    <row r="2" spans="1:21" s="1" customFormat="1" ht="15" x14ac:dyDescent="0.25">
      <c r="A2" s="197" t="s">
        <v>51</v>
      </c>
    </row>
    <row r="3" spans="1:21" s="1" customFormat="1" ht="15" x14ac:dyDescent="0.25">
      <c r="A3" s="197" t="s">
        <v>34</v>
      </c>
    </row>
    <row r="4" spans="1:21" s="1" customFormat="1" ht="23.55" customHeight="1" thickBot="1" x14ac:dyDescent="0.35">
      <c r="A4" s="193" t="s">
        <v>289</v>
      </c>
      <c r="B4" s="56"/>
      <c r="C4" s="56"/>
      <c r="D4" s="56"/>
      <c r="E4" s="56"/>
      <c r="F4" s="56"/>
      <c r="G4" s="56"/>
      <c r="H4" s="56"/>
      <c r="I4" s="56"/>
      <c r="J4" s="56"/>
      <c r="K4" s="56"/>
      <c r="L4" s="56"/>
      <c r="M4" s="23"/>
      <c r="N4" s="23"/>
    </row>
    <row r="5" spans="1:21" s="27" customFormat="1" ht="75.599999999999994" thickBot="1" x14ac:dyDescent="0.3">
      <c r="A5" s="151" t="s">
        <v>122</v>
      </c>
      <c r="B5" s="151" t="s">
        <v>123</v>
      </c>
      <c r="C5" s="152" t="s">
        <v>150</v>
      </c>
      <c r="D5" s="152" t="s">
        <v>124</v>
      </c>
      <c r="E5" s="153" t="s">
        <v>147</v>
      </c>
      <c r="F5" s="153" t="s">
        <v>155</v>
      </c>
      <c r="G5" s="153" t="s">
        <v>142</v>
      </c>
      <c r="H5" s="153" t="s">
        <v>136</v>
      </c>
      <c r="I5" s="153" t="s">
        <v>135</v>
      </c>
      <c r="J5" s="152" t="s">
        <v>151</v>
      </c>
      <c r="K5" s="153" t="s">
        <v>125</v>
      </c>
      <c r="L5" s="154" t="s">
        <v>126</v>
      </c>
      <c r="M5" s="25"/>
      <c r="N5" s="26"/>
    </row>
    <row r="6" spans="1:21" s="27" customFormat="1" ht="16.2" thickBot="1" x14ac:dyDescent="0.3">
      <c r="A6" s="155" t="s">
        <v>152</v>
      </c>
      <c r="B6" s="156"/>
      <c r="C6" s="157"/>
      <c r="D6" s="157"/>
      <c r="E6" s="158"/>
      <c r="F6" s="158"/>
      <c r="G6" s="158"/>
      <c r="H6" s="158"/>
      <c r="I6" s="158"/>
      <c r="J6" s="158"/>
      <c r="K6" s="158"/>
      <c r="L6" s="159"/>
      <c r="M6" s="25"/>
      <c r="N6" s="26"/>
    </row>
    <row r="7" spans="1:21" s="38" customFormat="1" ht="15" x14ac:dyDescent="0.25">
      <c r="A7" s="442"/>
      <c r="B7" s="443"/>
      <c r="C7" s="160"/>
      <c r="D7" s="161"/>
      <c r="E7" s="216"/>
      <c r="F7" s="216"/>
      <c r="G7" s="444"/>
      <c r="H7" s="445" t="str">
        <f>IF(D7&gt;0,((E7-F7)/D7)," ")</f>
        <v xml:space="preserve"> </v>
      </c>
      <c r="I7" s="162"/>
      <c r="J7" s="163"/>
      <c r="K7" s="446"/>
      <c r="L7" s="446"/>
      <c r="M7" s="36"/>
      <c r="N7" s="37"/>
    </row>
    <row r="8" spans="1:21" s="38" customFormat="1" ht="15" x14ac:dyDescent="0.25">
      <c r="A8" s="442"/>
      <c r="B8" s="443"/>
      <c r="C8" s="160"/>
      <c r="D8" s="161"/>
      <c r="E8" s="216"/>
      <c r="F8" s="216"/>
      <c r="G8" s="444"/>
      <c r="H8" s="447" t="str">
        <f>IF(D8&gt;0,((E8-F8)/D8)," ")</f>
        <v xml:space="preserve"> </v>
      </c>
      <c r="I8" s="162"/>
      <c r="J8" s="163"/>
      <c r="K8" s="446"/>
      <c r="L8" s="446"/>
      <c r="M8" s="39"/>
      <c r="N8" s="37"/>
      <c r="U8" s="38" t="s">
        <v>59</v>
      </c>
    </row>
    <row r="9" spans="1:21" s="38" customFormat="1" ht="15" x14ac:dyDescent="0.25">
      <c r="A9" s="442"/>
      <c r="B9" s="443"/>
      <c r="C9" s="160"/>
      <c r="D9" s="161"/>
      <c r="E9" s="216"/>
      <c r="F9" s="216"/>
      <c r="G9" s="444"/>
      <c r="H9" s="447" t="str">
        <f t="shared" ref="H9:H37" si="0">IF(D9&gt;0,((E9-F9)/D9)," ")</f>
        <v xml:space="preserve"> </v>
      </c>
      <c r="I9" s="162"/>
      <c r="J9" s="163"/>
      <c r="K9" s="446"/>
      <c r="L9" s="446"/>
      <c r="M9" s="39"/>
      <c r="N9" s="37"/>
      <c r="U9" s="38" t="s">
        <v>58</v>
      </c>
    </row>
    <row r="10" spans="1:21" s="38" customFormat="1" ht="15" x14ac:dyDescent="0.25">
      <c r="A10" s="442"/>
      <c r="B10" s="443"/>
      <c r="C10" s="160"/>
      <c r="D10" s="161"/>
      <c r="E10" s="216"/>
      <c r="F10" s="216"/>
      <c r="G10" s="444"/>
      <c r="H10" s="447" t="str">
        <f t="shared" si="0"/>
        <v xml:space="preserve"> </v>
      </c>
      <c r="I10" s="162"/>
      <c r="J10" s="163"/>
      <c r="K10" s="446"/>
      <c r="L10" s="446"/>
      <c r="M10" s="39"/>
      <c r="N10" s="37"/>
    </row>
    <row r="11" spans="1:21" s="38" customFormat="1" ht="15" x14ac:dyDescent="0.25">
      <c r="A11" s="442"/>
      <c r="B11" s="443"/>
      <c r="C11" s="160"/>
      <c r="D11" s="161"/>
      <c r="E11" s="216"/>
      <c r="F11" s="216"/>
      <c r="G11" s="444"/>
      <c r="H11" s="447" t="str">
        <f t="shared" si="0"/>
        <v xml:space="preserve"> </v>
      </c>
      <c r="I11" s="162"/>
      <c r="J11" s="163"/>
      <c r="K11" s="446"/>
      <c r="L11" s="446"/>
      <c r="M11" s="39"/>
      <c r="N11" s="37"/>
    </row>
    <row r="12" spans="1:21" s="38" customFormat="1" ht="15" x14ac:dyDescent="0.25">
      <c r="A12" s="442"/>
      <c r="B12" s="443"/>
      <c r="C12" s="160"/>
      <c r="D12" s="161"/>
      <c r="E12" s="216"/>
      <c r="F12" s="216"/>
      <c r="G12" s="444"/>
      <c r="H12" s="447" t="str">
        <f t="shared" si="0"/>
        <v xml:space="preserve"> </v>
      </c>
      <c r="I12" s="162"/>
      <c r="J12" s="163"/>
      <c r="K12" s="446"/>
      <c r="L12" s="446"/>
      <c r="M12" s="39"/>
      <c r="N12" s="37"/>
    </row>
    <row r="13" spans="1:21" s="38" customFormat="1" ht="15" x14ac:dyDescent="0.25">
      <c r="A13" s="442"/>
      <c r="B13" s="443"/>
      <c r="C13" s="160"/>
      <c r="D13" s="161"/>
      <c r="E13" s="216"/>
      <c r="F13" s="216"/>
      <c r="G13" s="444"/>
      <c r="H13" s="447" t="str">
        <f t="shared" si="0"/>
        <v xml:space="preserve"> </v>
      </c>
      <c r="I13" s="162"/>
      <c r="J13" s="163"/>
      <c r="K13" s="446"/>
      <c r="L13" s="446"/>
      <c r="M13" s="39"/>
      <c r="N13" s="37"/>
    </row>
    <row r="14" spans="1:21" s="38" customFormat="1" ht="15" x14ac:dyDescent="0.25">
      <c r="A14" s="442"/>
      <c r="B14" s="443"/>
      <c r="C14" s="160"/>
      <c r="D14" s="161"/>
      <c r="E14" s="216"/>
      <c r="F14" s="216"/>
      <c r="G14" s="444"/>
      <c r="H14" s="447" t="str">
        <f t="shared" si="0"/>
        <v xml:space="preserve"> </v>
      </c>
      <c r="I14" s="162"/>
      <c r="J14" s="163"/>
      <c r="K14" s="446"/>
      <c r="L14" s="446"/>
      <c r="M14" s="39"/>
      <c r="N14" s="37"/>
    </row>
    <row r="15" spans="1:21" s="38" customFormat="1" ht="15" x14ac:dyDescent="0.25">
      <c r="A15" s="442"/>
      <c r="B15" s="443"/>
      <c r="C15" s="160"/>
      <c r="D15" s="161"/>
      <c r="E15" s="216"/>
      <c r="F15" s="216"/>
      <c r="G15" s="444"/>
      <c r="H15" s="447" t="str">
        <f t="shared" si="0"/>
        <v xml:space="preserve"> </v>
      </c>
      <c r="I15" s="162"/>
      <c r="J15" s="163"/>
      <c r="K15" s="446"/>
      <c r="L15" s="446"/>
      <c r="M15" s="39"/>
      <c r="N15" s="37"/>
    </row>
    <row r="16" spans="1:21" s="38" customFormat="1" ht="15" x14ac:dyDescent="0.25">
      <c r="A16" s="442"/>
      <c r="B16" s="443"/>
      <c r="C16" s="160"/>
      <c r="D16" s="161"/>
      <c r="E16" s="216"/>
      <c r="F16" s="216"/>
      <c r="G16" s="444"/>
      <c r="H16" s="447" t="str">
        <f t="shared" si="0"/>
        <v xml:space="preserve"> </v>
      </c>
      <c r="I16" s="162"/>
      <c r="J16" s="163"/>
      <c r="K16" s="446"/>
      <c r="L16" s="446"/>
      <c r="M16" s="39"/>
      <c r="N16" s="37"/>
    </row>
    <row r="17" spans="1:14" s="38" customFormat="1" ht="15" x14ac:dyDescent="0.25">
      <c r="A17" s="442"/>
      <c r="B17" s="443"/>
      <c r="C17" s="160"/>
      <c r="D17" s="161"/>
      <c r="E17" s="216"/>
      <c r="F17" s="216"/>
      <c r="G17" s="444"/>
      <c r="H17" s="447" t="str">
        <f t="shared" si="0"/>
        <v xml:space="preserve"> </v>
      </c>
      <c r="I17" s="162"/>
      <c r="J17" s="163"/>
      <c r="K17" s="446"/>
      <c r="L17" s="446"/>
      <c r="M17" s="39"/>
      <c r="N17" s="37"/>
    </row>
    <row r="18" spans="1:14" s="38" customFormat="1" ht="15" x14ac:dyDescent="0.25">
      <c r="A18" s="442"/>
      <c r="B18" s="443"/>
      <c r="C18" s="160"/>
      <c r="D18" s="161"/>
      <c r="E18" s="216"/>
      <c r="F18" s="216"/>
      <c r="G18" s="444"/>
      <c r="H18" s="447" t="str">
        <f t="shared" si="0"/>
        <v xml:space="preserve"> </v>
      </c>
      <c r="I18" s="162"/>
      <c r="J18" s="163"/>
      <c r="K18" s="446"/>
      <c r="L18" s="446"/>
      <c r="M18" s="39"/>
      <c r="N18" s="37"/>
    </row>
    <row r="19" spans="1:14" s="38" customFormat="1" ht="15" x14ac:dyDescent="0.25">
      <c r="A19" s="442"/>
      <c r="B19" s="443"/>
      <c r="C19" s="160"/>
      <c r="D19" s="161"/>
      <c r="E19" s="216"/>
      <c r="F19" s="216"/>
      <c r="G19" s="444"/>
      <c r="H19" s="447" t="str">
        <f t="shared" si="0"/>
        <v xml:space="preserve"> </v>
      </c>
      <c r="I19" s="162"/>
      <c r="J19" s="163"/>
      <c r="K19" s="446"/>
      <c r="L19" s="446"/>
      <c r="M19" s="39"/>
      <c r="N19" s="37"/>
    </row>
    <row r="20" spans="1:14" s="38" customFormat="1" ht="15" x14ac:dyDescent="0.25">
      <c r="A20" s="442"/>
      <c r="B20" s="443"/>
      <c r="C20" s="160"/>
      <c r="D20" s="161"/>
      <c r="E20" s="216"/>
      <c r="F20" s="216"/>
      <c r="G20" s="444"/>
      <c r="H20" s="447" t="str">
        <f t="shared" si="0"/>
        <v xml:space="preserve"> </v>
      </c>
      <c r="I20" s="162"/>
      <c r="J20" s="163"/>
      <c r="K20" s="446"/>
      <c r="L20" s="446"/>
      <c r="M20" s="39"/>
      <c r="N20" s="37"/>
    </row>
    <row r="21" spans="1:14" s="38" customFormat="1" ht="15" x14ac:dyDescent="0.25">
      <c r="A21" s="442"/>
      <c r="B21" s="443"/>
      <c r="C21" s="160"/>
      <c r="D21" s="161"/>
      <c r="E21" s="216"/>
      <c r="F21" s="216"/>
      <c r="G21" s="444"/>
      <c r="H21" s="447" t="str">
        <f t="shared" si="0"/>
        <v xml:space="preserve"> </v>
      </c>
      <c r="I21" s="162"/>
      <c r="J21" s="163"/>
      <c r="K21" s="446"/>
      <c r="L21" s="446"/>
      <c r="M21" s="39"/>
      <c r="N21" s="37"/>
    </row>
    <row r="22" spans="1:14" s="38" customFormat="1" ht="15" x14ac:dyDescent="0.25">
      <c r="A22" s="442"/>
      <c r="B22" s="443"/>
      <c r="C22" s="160"/>
      <c r="D22" s="161"/>
      <c r="E22" s="216"/>
      <c r="F22" s="216"/>
      <c r="G22" s="444"/>
      <c r="H22" s="447" t="str">
        <f t="shared" si="0"/>
        <v xml:space="preserve"> </v>
      </c>
      <c r="I22" s="162"/>
      <c r="J22" s="163"/>
      <c r="K22" s="446"/>
      <c r="L22" s="446"/>
      <c r="M22" s="39"/>
      <c r="N22" s="37"/>
    </row>
    <row r="23" spans="1:14" s="38" customFormat="1" ht="15" x14ac:dyDescent="0.25">
      <c r="A23" s="442"/>
      <c r="B23" s="443"/>
      <c r="C23" s="160"/>
      <c r="D23" s="161"/>
      <c r="E23" s="216"/>
      <c r="F23" s="216"/>
      <c r="G23" s="444"/>
      <c r="H23" s="447" t="str">
        <f t="shared" si="0"/>
        <v xml:space="preserve"> </v>
      </c>
      <c r="I23" s="162"/>
      <c r="J23" s="163"/>
      <c r="K23" s="446"/>
      <c r="L23" s="446"/>
      <c r="M23" s="39"/>
      <c r="N23" s="37"/>
    </row>
    <row r="24" spans="1:14" s="38" customFormat="1" ht="15" x14ac:dyDescent="0.25">
      <c r="A24" s="442"/>
      <c r="B24" s="443"/>
      <c r="C24" s="160"/>
      <c r="D24" s="161"/>
      <c r="E24" s="216"/>
      <c r="F24" s="216"/>
      <c r="G24" s="444"/>
      <c r="H24" s="447" t="str">
        <f t="shared" si="0"/>
        <v xml:space="preserve"> </v>
      </c>
      <c r="I24" s="162"/>
      <c r="J24" s="163"/>
      <c r="K24" s="446"/>
      <c r="L24" s="446"/>
      <c r="M24" s="39"/>
      <c r="N24" s="37"/>
    </row>
    <row r="25" spans="1:14" s="38" customFormat="1" ht="15" x14ac:dyDescent="0.25">
      <c r="A25" s="442"/>
      <c r="B25" s="443"/>
      <c r="C25" s="160"/>
      <c r="D25" s="161"/>
      <c r="E25" s="216"/>
      <c r="F25" s="216"/>
      <c r="G25" s="444"/>
      <c r="H25" s="447" t="str">
        <f t="shared" si="0"/>
        <v xml:space="preserve"> </v>
      </c>
      <c r="I25" s="162"/>
      <c r="J25" s="163"/>
      <c r="K25" s="446"/>
      <c r="L25" s="446"/>
      <c r="M25" s="39"/>
      <c r="N25" s="37"/>
    </row>
    <row r="26" spans="1:14" s="38" customFormat="1" ht="15" x14ac:dyDescent="0.25">
      <c r="A26" s="442"/>
      <c r="B26" s="443"/>
      <c r="C26" s="160"/>
      <c r="D26" s="161"/>
      <c r="E26" s="216"/>
      <c r="F26" s="216"/>
      <c r="G26" s="444"/>
      <c r="H26" s="447" t="str">
        <f t="shared" si="0"/>
        <v xml:space="preserve"> </v>
      </c>
      <c r="I26" s="162"/>
      <c r="J26" s="163"/>
      <c r="K26" s="446"/>
      <c r="L26" s="446"/>
      <c r="M26" s="39"/>
      <c r="N26" s="37"/>
    </row>
    <row r="27" spans="1:14" s="38" customFormat="1" ht="15" x14ac:dyDescent="0.25">
      <c r="A27" s="442"/>
      <c r="B27" s="443"/>
      <c r="C27" s="160"/>
      <c r="D27" s="161"/>
      <c r="E27" s="216"/>
      <c r="F27" s="216"/>
      <c r="G27" s="444"/>
      <c r="H27" s="447" t="str">
        <f t="shared" si="0"/>
        <v xml:space="preserve"> </v>
      </c>
      <c r="I27" s="162"/>
      <c r="J27" s="163"/>
      <c r="K27" s="446"/>
      <c r="L27" s="446"/>
      <c r="M27" s="39"/>
      <c r="N27" s="37"/>
    </row>
    <row r="28" spans="1:14" s="38" customFormat="1" ht="15" x14ac:dyDescent="0.25">
      <c r="A28" s="442"/>
      <c r="B28" s="443"/>
      <c r="C28" s="160"/>
      <c r="D28" s="161"/>
      <c r="E28" s="216"/>
      <c r="F28" s="216"/>
      <c r="G28" s="444"/>
      <c r="H28" s="447" t="str">
        <f t="shared" si="0"/>
        <v xml:space="preserve"> </v>
      </c>
      <c r="I28" s="162"/>
      <c r="J28" s="163"/>
      <c r="K28" s="446"/>
      <c r="L28" s="446"/>
      <c r="M28" s="39"/>
      <c r="N28" s="37"/>
    </row>
    <row r="29" spans="1:14" s="38" customFormat="1" ht="15" x14ac:dyDescent="0.25">
      <c r="A29" s="442"/>
      <c r="B29" s="443"/>
      <c r="C29" s="160"/>
      <c r="D29" s="161"/>
      <c r="E29" s="216"/>
      <c r="F29" s="216"/>
      <c r="G29" s="444"/>
      <c r="H29" s="447" t="str">
        <f t="shared" si="0"/>
        <v xml:space="preserve"> </v>
      </c>
      <c r="I29" s="162"/>
      <c r="J29" s="163"/>
      <c r="K29" s="446"/>
      <c r="L29" s="446"/>
      <c r="M29" s="39"/>
      <c r="N29" s="37"/>
    </row>
    <row r="30" spans="1:14" s="38" customFormat="1" ht="15" x14ac:dyDescent="0.25">
      <c r="A30" s="442"/>
      <c r="B30" s="443"/>
      <c r="C30" s="160"/>
      <c r="D30" s="161"/>
      <c r="E30" s="216"/>
      <c r="F30" s="216"/>
      <c r="G30" s="444"/>
      <c r="H30" s="447" t="str">
        <f t="shared" si="0"/>
        <v xml:space="preserve"> </v>
      </c>
      <c r="I30" s="162"/>
      <c r="J30" s="163"/>
      <c r="K30" s="446"/>
      <c r="L30" s="446"/>
      <c r="M30" s="39"/>
      <c r="N30" s="37"/>
    </row>
    <row r="31" spans="1:14" s="38" customFormat="1" ht="15" x14ac:dyDescent="0.25">
      <c r="A31" s="442"/>
      <c r="B31" s="443"/>
      <c r="C31" s="160"/>
      <c r="D31" s="161"/>
      <c r="E31" s="216"/>
      <c r="F31" s="216"/>
      <c r="G31" s="444"/>
      <c r="H31" s="447" t="str">
        <f t="shared" si="0"/>
        <v xml:space="preserve"> </v>
      </c>
      <c r="I31" s="162"/>
      <c r="J31" s="163"/>
      <c r="K31" s="446"/>
      <c r="L31" s="446"/>
      <c r="M31" s="39"/>
      <c r="N31" s="37"/>
    </row>
    <row r="32" spans="1:14" s="38" customFormat="1" ht="15" x14ac:dyDescent="0.25">
      <c r="A32" s="442"/>
      <c r="B32" s="443"/>
      <c r="C32" s="160"/>
      <c r="D32" s="161"/>
      <c r="E32" s="216"/>
      <c r="F32" s="216"/>
      <c r="G32" s="444"/>
      <c r="H32" s="447" t="str">
        <f t="shared" si="0"/>
        <v xml:space="preserve"> </v>
      </c>
      <c r="I32" s="162"/>
      <c r="J32" s="163"/>
      <c r="K32" s="446"/>
      <c r="L32" s="446"/>
      <c r="M32" s="39"/>
      <c r="N32" s="37"/>
    </row>
    <row r="33" spans="1:14" s="38" customFormat="1" ht="15" x14ac:dyDescent="0.25">
      <c r="A33" s="442"/>
      <c r="B33" s="443"/>
      <c r="C33" s="160"/>
      <c r="D33" s="161"/>
      <c r="E33" s="216"/>
      <c r="F33" s="216"/>
      <c r="G33" s="444"/>
      <c r="H33" s="447" t="str">
        <f t="shared" si="0"/>
        <v xml:space="preserve"> </v>
      </c>
      <c r="I33" s="162"/>
      <c r="J33" s="163"/>
      <c r="K33" s="446"/>
      <c r="L33" s="446"/>
      <c r="M33" s="39"/>
      <c r="N33" s="37"/>
    </row>
    <row r="34" spans="1:14" s="38" customFormat="1" ht="15" x14ac:dyDescent="0.25">
      <c r="A34" s="442"/>
      <c r="B34" s="443"/>
      <c r="C34" s="160"/>
      <c r="D34" s="161"/>
      <c r="E34" s="216"/>
      <c r="F34" s="216"/>
      <c r="G34" s="444"/>
      <c r="H34" s="447" t="str">
        <f t="shared" si="0"/>
        <v xml:space="preserve"> </v>
      </c>
      <c r="I34" s="162"/>
      <c r="J34" s="163"/>
      <c r="K34" s="446"/>
      <c r="L34" s="446"/>
      <c r="M34" s="39"/>
      <c r="N34" s="37"/>
    </row>
    <row r="35" spans="1:14" s="38" customFormat="1" ht="12.6" customHeight="1" x14ac:dyDescent="0.25">
      <c r="A35" s="442"/>
      <c r="B35" s="443"/>
      <c r="C35" s="160"/>
      <c r="D35" s="161"/>
      <c r="E35" s="216"/>
      <c r="F35" s="216"/>
      <c r="G35" s="444"/>
      <c r="H35" s="447" t="str">
        <f t="shared" si="0"/>
        <v xml:space="preserve"> </v>
      </c>
      <c r="I35" s="162"/>
      <c r="J35" s="163"/>
      <c r="K35" s="446"/>
      <c r="L35" s="446"/>
      <c r="M35" s="39"/>
      <c r="N35" s="37"/>
    </row>
    <row r="36" spans="1:14" s="38" customFormat="1" ht="15" x14ac:dyDescent="0.25">
      <c r="A36" s="442"/>
      <c r="B36" s="443"/>
      <c r="C36" s="160"/>
      <c r="D36" s="161"/>
      <c r="E36" s="216"/>
      <c r="F36" s="216"/>
      <c r="G36" s="444"/>
      <c r="H36" s="447" t="str">
        <f t="shared" si="0"/>
        <v xml:space="preserve"> </v>
      </c>
      <c r="I36" s="162"/>
      <c r="J36" s="163"/>
      <c r="K36" s="446"/>
      <c r="L36" s="446"/>
      <c r="M36" s="39"/>
      <c r="N36" s="37"/>
    </row>
    <row r="37" spans="1:14" s="38" customFormat="1" ht="15" x14ac:dyDescent="0.25">
      <c r="A37" s="442"/>
      <c r="B37" s="443"/>
      <c r="C37" s="160"/>
      <c r="D37" s="161"/>
      <c r="E37" s="216"/>
      <c r="F37" s="216"/>
      <c r="G37" s="444"/>
      <c r="H37" s="447" t="str">
        <f t="shared" si="0"/>
        <v xml:space="preserve"> </v>
      </c>
      <c r="I37" s="162"/>
      <c r="J37" s="163"/>
      <c r="K37" s="446"/>
      <c r="L37" s="446"/>
      <c r="M37" s="39"/>
      <c r="N37" s="37"/>
    </row>
    <row r="38" spans="1:14" ht="15.6" x14ac:dyDescent="0.3">
      <c r="A38" s="164"/>
      <c r="B38" s="165"/>
      <c r="C38" s="166"/>
      <c r="D38" s="167"/>
      <c r="E38" s="168"/>
      <c r="F38" s="168"/>
      <c r="G38" s="168"/>
      <c r="H38" s="168"/>
      <c r="I38" s="168"/>
      <c r="J38" s="168"/>
      <c r="K38" s="169" t="s">
        <v>138</v>
      </c>
      <c r="L38" s="217">
        <f>SUM(L7:L37)</f>
        <v>0</v>
      </c>
      <c r="M38" s="24"/>
      <c r="N38" s="24"/>
    </row>
    <row r="39" spans="1:14" ht="18" customHeight="1" x14ac:dyDescent="0.25">
      <c r="A39" s="66" t="s">
        <v>50</v>
      </c>
      <c r="B39" s="66"/>
      <c r="C39" s="215">
        <f>Certification!$C$7</f>
        <v>0</v>
      </c>
      <c r="D39" s="215"/>
      <c r="E39" s="126"/>
      <c r="G39" s="97"/>
      <c r="H39" s="74"/>
      <c r="I39" s="74"/>
      <c r="J39" s="74"/>
      <c r="K39" s="170"/>
      <c r="L39" s="171"/>
      <c r="M39" s="24"/>
      <c r="N39" s="24"/>
    </row>
    <row r="40" spans="1:14" ht="15" x14ac:dyDescent="0.25">
      <c r="A40" s="66" t="s">
        <v>53</v>
      </c>
      <c r="B40" s="66"/>
      <c r="C40" s="214">
        <f>Certification!$G$7</f>
        <v>0</v>
      </c>
      <c r="D40" s="214"/>
      <c r="E40" s="126"/>
      <c r="G40" s="97"/>
      <c r="H40" s="74"/>
      <c r="I40" s="74"/>
      <c r="J40" s="74"/>
      <c r="K40" s="170"/>
      <c r="L40" s="171"/>
      <c r="M40" s="24"/>
      <c r="N40" s="24"/>
    </row>
    <row r="41" spans="1:14" ht="15" x14ac:dyDescent="0.25">
      <c r="A41" s="66" t="s">
        <v>0</v>
      </c>
      <c r="B41" s="66"/>
      <c r="C41" s="183" t="str">
        <f>Certification!$A$5</f>
        <v>SFY 2016-17</v>
      </c>
      <c r="D41" s="183"/>
      <c r="E41" s="126"/>
      <c r="G41" s="97"/>
      <c r="H41" s="74"/>
      <c r="I41" s="74"/>
      <c r="J41" s="74"/>
      <c r="K41" s="170"/>
      <c r="L41" s="171"/>
      <c r="M41" s="24"/>
      <c r="N41" s="24"/>
    </row>
    <row r="42" spans="1:14" hidden="1" x14ac:dyDescent="0.25">
      <c r="B42" s="29"/>
      <c r="C42" s="30"/>
      <c r="D42" s="31"/>
      <c r="E42" s="32"/>
      <c r="F42" s="32"/>
      <c r="G42" s="32"/>
      <c r="H42" s="32"/>
      <c r="I42" s="32"/>
      <c r="J42" s="32"/>
      <c r="K42" s="32"/>
      <c r="L42" s="29"/>
      <c r="M42" s="24"/>
      <c r="N42" s="24"/>
    </row>
    <row r="43" spans="1:14" hidden="1" x14ac:dyDescent="0.25">
      <c r="B43" s="29"/>
      <c r="C43" s="30"/>
      <c r="D43" s="31"/>
      <c r="E43" s="32"/>
      <c r="F43" s="32"/>
      <c r="G43" s="32"/>
      <c r="H43" s="32"/>
      <c r="I43" s="32"/>
      <c r="J43" s="32"/>
      <c r="K43" s="32"/>
      <c r="L43" s="29"/>
      <c r="M43" s="24"/>
      <c r="N43" s="24"/>
    </row>
    <row r="44" spans="1:14" hidden="1" x14ac:dyDescent="0.25">
      <c r="B44" s="29"/>
      <c r="C44" s="30"/>
      <c r="D44" s="31"/>
      <c r="E44" s="32"/>
      <c r="F44" s="32"/>
      <c r="G44" s="32"/>
      <c r="H44" s="32"/>
      <c r="I44" s="32"/>
      <c r="J44" s="32"/>
      <c r="K44" s="32"/>
      <c r="L44" s="29"/>
      <c r="M44" s="24"/>
      <c r="N44" s="24"/>
    </row>
    <row r="45" spans="1:14" hidden="1" x14ac:dyDescent="0.25">
      <c r="B45" s="29"/>
      <c r="C45" s="30"/>
      <c r="D45" s="31"/>
      <c r="E45" s="32"/>
      <c r="F45" s="32"/>
      <c r="G45" s="32"/>
      <c r="H45" s="32"/>
      <c r="I45" s="32"/>
      <c r="J45" s="32"/>
      <c r="K45" s="32"/>
      <c r="L45" s="29"/>
      <c r="M45" s="24"/>
      <c r="N45" s="24"/>
    </row>
    <row r="46" spans="1:14" hidden="1" x14ac:dyDescent="0.25">
      <c r="B46" s="29"/>
      <c r="C46" s="30"/>
      <c r="D46" s="31"/>
      <c r="E46" s="32"/>
      <c r="F46" s="32"/>
      <c r="G46" s="32"/>
      <c r="H46" s="32"/>
      <c r="I46" s="32"/>
      <c r="J46" s="32"/>
      <c r="K46" s="32"/>
      <c r="L46" s="29"/>
      <c r="M46" s="24"/>
      <c r="N46" s="24"/>
    </row>
    <row r="47" spans="1:14" hidden="1" x14ac:dyDescent="0.25">
      <c r="B47" s="29"/>
      <c r="C47" s="30"/>
      <c r="D47" s="31"/>
      <c r="E47" s="32"/>
      <c r="F47" s="32"/>
      <c r="G47" s="32"/>
      <c r="H47" s="32"/>
      <c r="I47" s="32"/>
      <c r="J47" s="32"/>
      <c r="K47" s="32"/>
      <c r="L47" s="29"/>
      <c r="M47" s="24"/>
      <c r="N47" s="24"/>
    </row>
    <row r="48" spans="1:14" hidden="1" x14ac:dyDescent="0.25">
      <c r="B48" s="29"/>
      <c r="C48" s="30"/>
      <c r="D48" s="31"/>
      <c r="E48" s="32"/>
      <c r="F48" s="32"/>
      <c r="G48" s="32"/>
      <c r="H48" s="32"/>
      <c r="I48" s="32"/>
      <c r="J48" s="32"/>
      <c r="K48" s="32"/>
      <c r="L48" s="29"/>
      <c r="M48" s="24"/>
      <c r="N48" s="24"/>
    </row>
    <row r="49" spans="2:14" hidden="1" x14ac:dyDescent="0.25">
      <c r="B49" s="29"/>
      <c r="C49" s="30"/>
      <c r="D49" s="31"/>
      <c r="E49" s="32"/>
      <c r="F49" s="32"/>
      <c r="G49" s="32"/>
      <c r="H49" s="32"/>
      <c r="I49" s="32"/>
      <c r="J49" s="32"/>
      <c r="K49" s="32"/>
      <c r="L49" s="29"/>
      <c r="M49" s="24"/>
      <c r="N49" s="24"/>
    </row>
    <row r="50" spans="2:14" hidden="1" x14ac:dyDescent="0.25">
      <c r="B50" s="29"/>
      <c r="C50" s="30"/>
      <c r="D50" s="31"/>
      <c r="E50" s="32"/>
      <c r="F50" s="32"/>
      <c r="G50" s="32"/>
      <c r="H50" s="32"/>
      <c r="I50" s="32"/>
      <c r="J50" s="32"/>
      <c r="K50" s="32"/>
      <c r="L50" s="29"/>
    </row>
    <row r="51" spans="2:14" hidden="1" x14ac:dyDescent="0.25">
      <c r="B51" s="29"/>
      <c r="C51" s="30"/>
      <c r="D51" s="31"/>
      <c r="E51" s="32"/>
      <c r="F51" s="32"/>
      <c r="G51" s="32"/>
      <c r="H51" s="32"/>
      <c r="I51" s="32"/>
      <c r="J51" s="32"/>
      <c r="K51" s="32"/>
      <c r="L51" s="29"/>
    </row>
    <row r="52" spans="2:14" hidden="1" x14ac:dyDescent="0.25">
      <c r="B52" s="29"/>
      <c r="C52" s="30"/>
      <c r="D52" s="31"/>
      <c r="E52" s="32"/>
      <c r="F52" s="32"/>
      <c r="G52" s="32"/>
      <c r="H52" s="32"/>
      <c r="I52" s="32"/>
      <c r="J52" s="32"/>
      <c r="K52" s="32"/>
      <c r="L52" s="29"/>
    </row>
    <row r="53" spans="2:14" hidden="1" x14ac:dyDescent="0.25">
      <c r="B53" s="29"/>
      <c r="C53" s="30"/>
      <c r="D53" s="31"/>
      <c r="E53" s="32"/>
      <c r="F53" s="32"/>
      <c r="G53" s="32"/>
      <c r="H53" s="32"/>
      <c r="I53" s="32"/>
      <c r="J53" s="32"/>
      <c r="K53" s="32"/>
      <c r="L53" s="29"/>
    </row>
    <row r="54" spans="2:14" hidden="1" x14ac:dyDescent="0.25">
      <c r="B54" s="29"/>
      <c r="C54" s="30"/>
      <c r="D54" s="31"/>
      <c r="E54" s="32"/>
      <c r="F54" s="32"/>
      <c r="G54" s="32"/>
      <c r="H54" s="32"/>
      <c r="I54" s="32"/>
      <c r="J54" s="32"/>
      <c r="K54" s="32"/>
      <c r="L54" s="29"/>
    </row>
    <row r="55" spans="2:14" hidden="1" x14ac:dyDescent="0.25">
      <c r="B55" s="29"/>
      <c r="C55" s="30"/>
      <c r="D55" s="31"/>
      <c r="E55" s="32"/>
      <c r="F55" s="32"/>
      <c r="G55" s="32"/>
      <c r="H55" s="32"/>
      <c r="I55" s="32"/>
      <c r="J55" s="32"/>
      <c r="K55" s="32"/>
      <c r="L55" s="29"/>
    </row>
    <row r="56" spans="2:14" hidden="1" x14ac:dyDescent="0.25">
      <c r="B56" s="29"/>
      <c r="C56" s="30"/>
      <c r="D56" s="31"/>
      <c r="E56" s="32"/>
      <c r="F56" s="32"/>
      <c r="G56" s="32"/>
      <c r="H56" s="32"/>
      <c r="I56" s="32"/>
      <c r="J56" s="32"/>
      <c r="K56" s="32"/>
      <c r="L56" s="29"/>
    </row>
    <row r="57" spans="2:14" hidden="1" x14ac:dyDescent="0.25">
      <c r="B57" s="29"/>
      <c r="C57" s="30"/>
      <c r="D57" s="31"/>
      <c r="E57" s="32"/>
      <c r="F57" s="32"/>
      <c r="G57" s="32"/>
      <c r="H57" s="32"/>
      <c r="I57" s="32"/>
      <c r="J57" s="32"/>
      <c r="K57" s="32"/>
      <c r="L57" s="29"/>
    </row>
    <row r="58" spans="2:14" hidden="1" x14ac:dyDescent="0.25">
      <c r="B58" s="29"/>
      <c r="C58" s="30"/>
      <c r="D58" s="31"/>
      <c r="E58" s="32"/>
      <c r="F58" s="32"/>
      <c r="G58" s="32"/>
      <c r="H58" s="32"/>
      <c r="I58" s="32"/>
      <c r="J58" s="32"/>
      <c r="K58" s="32"/>
      <c r="L58" s="29"/>
    </row>
    <row r="59" spans="2:14" hidden="1" x14ac:dyDescent="0.25">
      <c r="B59" s="29"/>
      <c r="C59" s="30"/>
      <c r="D59" s="31"/>
      <c r="E59" s="32"/>
      <c r="F59" s="32"/>
      <c r="G59" s="32"/>
      <c r="H59" s="32"/>
      <c r="I59" s="32"/>
      <c r="J59" s="32"/>
      <c r="K59" s="32"/>
      <c r="L59" s="29"/>
    </row>
    <row r="60" spans="2:14" hidden="1" x14ac:dyDescent="0.25">
      <c r="B60" s="29"/>
      <c r="C60" s="30"/>
      <c r="D60" s="31"/>
      <c r="E60" s="32"/>
      <c r="F60" s="32"/>
      <c r="G60" s="32"/>
      <c r="H60" s="32"/>
      <c r="I60" s="32"/>
      <c r="J60" s="32"/>
      <c r="K60" s="32"/>
      <c r="L60" s="29"/>
    </row>
  </sheetData>
  <sheetProtection algorithmName="SHA-512" hashValue="eD3Imsd2WjQp/2IVj3nMYsOJVDmC4fpvUFkYCjXqxy91xdgmgwuTHpH8EP9gCMUPMA76GukNF2/c/im8PmkNvQ==" saltValue="GQeHqORHJG4zU4VC0I3drA==" spinCount="100000" sheet="1" objects="1" scenarios="1" selectLockedCells="1"/>
  <dataConsolidate/>
  <conditionalFormatting sqref="M7:M37">
    <cfRule type="iconSet" priority="4">
      <iconSet iconSet="3Symbols2" showValue="0">
        <cfvo type="percent" val="0"/>
        <cfvo type="formula" val="TODAY()-1"/>
        <cfvo type="formula" val="TODAY()"/>
      </iconSet>
    </cfRule>
  </conditionalFormatting>
  <dataValidations count="14">
    <dataValidation type="decimal" operator="greaterThan" allowBlank="1" showInputMessage="1" showErrorMessage="1" prompt="Please indicate whether this asset was retired during the cost report period." sqref="J9">
      <formula1>0</formula1>
    </dataValidation>
    <dataValidation allowBlank="1" showInputMessage="1" showErrorMessage="1" prompt="Press TAB to move input areas" sqref="A1"/>
    <dataValidation type="decimal" operator="greaterThan" allowBlank="1" showInputMessage="1" showErrorMessage="1" prompt="If asset was not retired, leave blank_x000a_" sqref="J7:J37">
      <formula1>0</formula1>
    </dataValidation>
    <dataValidation type="decimal" operator="greaterThanOrEqual" allowBlank="1" showInputMessage="1" showErrorMessage="1" prompt="Enter the expenditures from federal resources or grants that your LEA received to offset the asset’s purchase price.  " sqref="F7:F37">
      <formula1>0</formula1>
    </dataValidation>
    <dataValidation type="date" operator="greaterThan" allowBlank="1" showInputMessage="1" showErrorMessage="1" prompt="Report the date that the asset was placed into service (not the date the item was purchased).  Enter the data in MM/YYYY format.  Do not use “various”.  " sqref="C7:C37">
      <formula1>32874</formula1>
    </dataValidation>
    <dataValidation type="list" showInputMessage="1" showErrorMessage="1" prompt="Please indicate whether this asset was retired during the cost report period._x000a_" sqref="I7:I37">
      <formula1>$U$8:$U$9</formula1>
    </dataValidation>
    <dataValidation operator="greaterThanOrEqual" allowBlank="1" showInputMessage="1" showErrorMessage="1" sqref="H7:H37"/>
    <dataValidation type="decimal" operator="greaterThan" allowBlank="1" showInputMessage="1" showErrorMessage="1" prompt="Enter the estimated useful life of the asset according to GAAP or the most recent publication of the “Estimated Useful Lives of Depreciable Hospital Assets”, published by the American Hospital Association. " sqref="D7:D37">
      <formula1>0</formula1>
    </dataValidation>
    <dataValidation allowBlank="1" showInputMessage="1" showErrorMessage="1" prompt="Report the asset identification number (if applicable) used in the LEA’s accounting system." sqref="A7:A37"/>
    <dataValidation allowBlank="1" showInputMessage="1" showErrorMessage="1" prompt="Report the specific type of asset being depreciated.  Do not combine items under a generic description such as “various” or “equipment”.  " sqref="B7:B37"/>
    <dataValidation type="decimal" operator="greaterThan" allowBlank="1" showInputMessage="1" showErrorMessage="1" prompt="Enter the amount of the asset's cost that will be depreciated.  The depreciable cost is the cost minus the expected salvage value.  " sqref="E7:E37">
      <formula1>0</formula1>
    </dataValidation>
    <dataValidation allowBlank="1" showInputMessage="1" showErrorMessage="1" prompt="Enter the resource code account number(s) where the federal resources or grants are booked in your SACS system.  If revenues are booked in multiple accounts, separate account numbers with a comma." sqref="G7:G37"/>
    <dataValidation allowBlank="1" showInputMessage="1" showErrorMessage="1" prompt="Report the prior period(s) accumulated depreciation.  This represents the amount that the equipment has depreciated since the date placed into service.  " sqref="K7:K37"/>
    <dataValidation allowBlank="1" showInputMessage="1" showErrorMessage="1" prompt="Report the depreciation for the asset for the cost report period.  This figure represents the amount that the equipment has depreciated during the current fiscal year.  " sqref="L7:L37"/>
  </dataValidations>
  <printOptions horizontalCentered="1"/>
  <pageMargins left="0.15" right="0.15" top="0.65" bottom="0.6" header="0.3" footer="0.3"/>
  <pageSetup scale="73" orientation="landscape" r:id="rId1"/>
  <headerFooter>
    <oddFooter>&amp;L&amp;"Arial,Regular"&amp;12DHCS 6299 (11/2021)&amp;C &amp;R&amp;"Arial,Regular"&amp;12Page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Name xmlns="http://schemas.microsoft.com/sharepoint/v3">LEA Group</PublishingContactName>
    <TAGender xmlns="69bc34b3-1921-46c7-8c7a-d18363374b4b" xsi:nil="true"/>
    <TAGEthnicity xmlns="69bc34b3-1921-46c7-8c7a-d18363374b4b" xsi:nil="true"/>
    <Reading_x0020_Level xmlns="c1c1dc04-eeda-4b6e-b2df-40979f5da1d3" xsi:nil="true"/>
    <TAGAge xmlns="69bc34b3-1921-46c7-8c7a-d18363374b4b" xsi:nil="true"/>
    <Topics xmlns="69bc34b3-1921-46c7-8c7a-d18363374b4b">82</Topics>
    <TAGBusPart xmlns="69bc34b3-1921-46c7-8c7a-d18363374b4b" xsi:nil="true"/>
    <Publication_x0020_Type xmlns="69bc34b3-1921-46c7-8c7a-d18363374b4b" xsi:nil="true"/>
    <Abstract xmlns="69bc34b3-1921-46c7-8c7a-d18363374b4b">Protected CRCS DHCS 2437 (6 09) revised 7/14</Abstract>
    <TaxCatchAll xmlns="69bc34b3-1921-46c7-8c7a-d18363374b4b">
      <Value>28</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_dlc_DocId xmlns="69bc34b3-1921-46c7-8c7a-d18363374b4b">DHCSDOC-2129867196-5209</_dlc_DocId>
    <_dlc_DocIdUrl xmlns="69bc34b3-1921-46c7-8c7a-d18363374b4b">
      <Url>http://dhcsgovstaging:88/provgovpart/_layouts/15/DocIdRedir.aspx?ID=DHCSDOC-2129867196-5209</Url>
      <Description>DHCSDOC-2129867196-5209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7ebe9bd3451fa82a8b2e02ddc475532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AC7986C-7C28-4B40-9389-55F603C5FAF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885d9017-c42c-4130-b512-59f6980cbf62"/>
    <ds:schemaRef ds:uri="http://schemas.microsoft.com/sharepoint/v3"/>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97BCA6D6-48CF-4CC0-A8C7-3AB94D75D1C1}"/>
</file>

<file path=customXml/itemProps3.xml><?xml version="1.0" encoding="utf-8"?>
<ds:datastoreItem xmlns:ds="http://schemas.openxmlformats.org/officeDocument/2006/customXml" ds:itemID="{BE0C7C48-2D2A-4B85-B496-05895648C0AD}">
  <ds:schemaRefs>
    <ds:schemaRef ds:uri="http://schemas.microsoft.com/office/2006/metadata/longProperties"/>
  </ds:schemaRefs>
</ds:datastoreItem>
</file>

<file path=customXml/itemProps4.xml><?xml version="1.0" encoding="utf-8"?>
<ds:datastoreItem xmlns:ds="http://schemas.openxmlformats.org/officeDocument/2006/customXml" ds:itemID="{CFECD374-4444-465F-87CA-F3BC63C2291E}">
  <ds:schemaRefs>
    <ds:schemaRef ds:uri="http://schemas.microsoft.com/sharepoint/v3/contenttype/forms"/>
  </ds:schemaRefs>
</ds:datastoreItem>
</file>

<file path=customXml/itemProps5.xml><?xml version="1.0" encoding="utf-8"?>
<ds:datastoreItem xmlns:ds="http://schemas.openxmlformats.org/officeDocument/2006/customXml" ds:itemID="{5BF4E812-9E75-4E76-BD47-4BAE8B3476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Certification</vt:lpstr>
      <vt:lpstr>WS A Summary</vt:lpstr>
      <vt:lpstr>Allocation Statistics</vt:lpstr>
      <vt:lpstr>WS B.1 Audited S&amp;B Data</vt:lpstr>
      <vt:lpstr>WS B.2 Adjusted S&amp;B Data</vt:lpstr>
      <vt:lpstr>WS B Funding</vt:lpstr>
      <vt:lpstr>WS C.1 Audited Other Costs</vt:lpstr>
      <vt:lpstr>WS C.2 Adjusted Other Costs</vt:lpstr>
      <vt:lpstr>C.3 Equip Depreciation</vt:lpstr>
      <vt:lpstr>WS D Adjusted Contractor Costs</vt:lpstr>
      <vt:lpstr>WS E Interim Reimb.</vt:lpstr>
      <vt:lpstr>'Allocation Statistics'!Print_Area</vt:lpstr>
      <vt:lpstr>'C.3 Equip Depreciation'!Print_Area</vt:lpstr>
      <vt:lpstr>Certification!Print_Area</vt:lpstr>
      <vt:lpstr>'WS B Funding'!Print_Area</vt:lpstr>
      <vt:lpstr>'WS B.1 Audited S&amp;B Data'!Print_Area</vt:lpstr>
      <vt:lpstr>'WS B.2 Adjusted S&amp;B Data'!Print_Area</vt:lpstr>
      <vt:lpstr>'WS C.1 Audited Other Costs'!Print_Area</vt:lpstr>
      <vt:lpstr>'WS C.2 Adjusted Other Costs'!Print_Area</vt:lpstr>
      <vt:lpstr>'WS D Adjusted Contractor Costs'!Print_Area</vt:lpstr>
      <vt:lpstr>'WS E Interim Reimb.'!Print_Area</vt:lpstr>
      <vt:lpstr>Certification!Print_Titles</vt:lpstr>
      <vt:lpstr>'WS A Summary'!Print_Titles</vt:lpstr>
      <vt:lpstr>'WS B.1 Audited S&amp;B Data'!Print_Titles</vt:lpstr>
      <vt:lpstr>'WS B.2 Adjusted S&amp;B Data'!Print_Titles</vt:lpstr>
      <vt:lpstr>'WS E Interim Reimb.'!Print_Titles</vt:lpstr>
      <vt:lpstr>SFY_2016_17</vt:lpstr>
      <vt:lpstr>TitleRegion1.a5.e58.3</vt:lpstr>
      <vt:lpstr>TitleRegion1.a5.g30.5</vt:lpstr>
      <vt:lpstr>TitleRegion1.a5.h29.8</vt:lpstr>
      <vt:lpstr>TitleRegion1.a5.h30.4</vt:lpstr>
      <vt:lpstr>'WS C.1 Audited Other Costs'!TitleRegion1.a5.j29.6</vt:lpstr>
      <vt:lpstr>TitleRegion1.a5.j29.6</vt:lpstr>
      <vt:lpstr>TitleRegion1.a5.l37.7</vt:lpstr>
      <vt:lpstr>TitleRegion1.a7.e34.13</vt:lpstr>
      <vt:lpstr>TitleRegion1.b56.e71.1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SFY 2016-17 Amended CRCS</dc:title>
  <dc:creator>Guidehouse</dc:creator>
  <cp:keywords>CRCS DHCS 2437</cp:keywords>
  <cp:lastModifiedBy>Magee, Stephanie@DHCS</cp:lastModifiedBy>
  <cp:lastPrinted>2022-07-12T21:35:41Z</cp:lastPrinted>
  <dcterms:created xsi:type="dcterms:W3CDTF">2006-12-08T19:43:58Z</dcterms:created>
  <dcterms:modified xsi:type="dcterms:W3CDTF">2022-07-12T22:42:41Z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DHCS Document</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TemplateUrl">
    <vt:lpwstr/>
  </property>
  <property fmtid="{D5CDD505-2E9C-101B-9397-08002B2CF9AE}" pid="6" name="xd_ProgID">
    <vt:lpwstr/>
  </property>
  <property fmtid="{D5CDD505-2E9C-101B-9397-08002B2CF9AE}" pid="7" name="PublishingStartDate">
    <vt:lpwstr/>
  </property>
  <property fmtid="{D5CDD505-2E9C-101B-9397-08002B2CF9AE}" pid="8" name="PublishingExpirationDate">
    <vt:lpwstr/>
  </property>
  <property fmtid="{D5CDD505-2E9C-101B-9397-08002B2CF9AE}" pid="9" name="display_urn:schemas-microsoft-com:office:office#Author">
    <vt:lpwstr>System Account</vt:lpwstr>
  </property>
  <property fmtid="{D5CDD505-2E9C-101B-9397-08002B2CF9AE}" pid="10" name="display_urn">
    <vt:lpwstr>System Account</vt:lpwstr>
  </property>
  <property fmtid="{D5CDD505-2E9C-101B-9397-08002B2CF9AE}" pid="11" name="Order">
    <vt:lpwstr>660100.000000000</vt:lpwstr>
  </property>
  <property fmtid="{D5CDD505-2E9C-101B-9397-08002B2CF9AE}" pid="12" name="ContentTypeId">
    <vt:lpwstr>0x010100EEE380F46F125946A8B4C4C90D9FFCDC002BD714A348B448409FBFD44A860871DB</vt:lpwstr>
  </property>
  <property fmtid="{D5CDD505-2E9C-101B-9397-08002B2CF9AE}" pid="13" name="_dlc_DocIdItemGuid">
    <vt:lpwstr>0d75a688-d919-44ff-b957-12e07741311a</vt:lpwstr>
  </property>
  <property fmtid="{D5CDD505-2E9C-101B-9397-08002B2CF9AE}" pid="14" name="Division">
    <vt:lpwstr>28;#Local Governmental Financing|80c71d1a-be15-484a-88bb-f1f056d69f94</vt:lpwstr>
  </property>
</Properties>
</file>