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C5A31C2-D441-41FA-8AC2-95188552FDED}" xr6:coauthVersionLast="45" xr6:coauthVersionMax="45" xr10:uidLastSave="{00000000-0000-0000-0000-000000000000}"/>
  <workbookProtection workbookPassword="CD5A" lockStructure="1"/>
  <bookViews>
    <workbookView xWindow="-120" yWindow="-120" windowWidth="20730" windowHeight="11160" tabRatio="647" xr2:uid="{00000000-000D-0000-FFFF-FFFF00000000}"/>
  </bookViews>
  <sheets>
    <sheet name="7895DCR-P" sheetId="5" r:id="rId1"/>
    <sheet name="7990DCR-P" sheetId="4" r:id="rId2"/>
  </sheets>
  <definedNames>
    <definedName name="\I" localSheetId="1">'7990DCR-P'!$K$786:$K$786</definedName>
    <definedName name="\I">#REF!</definedName>
    <definedName name="\I2" localSheetId="1">'7990DCR-P'!$K$788:$K$788</definedName>
    <definedName name="\I2">#REF!</definedName>
    <definedName name="\I3" localSheetId="1">'7990DCR-P'!$K$790:$K$790</definedName>
    <definedName name="\I3">#REF!</definedName>
    <definedName name="\I4" localSheetId="1">'7990DCR-P'!$K$791:$K$791</definedName>
    <definedName name="\I4">#REF!</definedName>
    <definedName name="\I5" localSheetId="1">'7990DCR-P'!$K$792:$K$792</definedName>
    <definedName name="\I5">#REF!</definedName>
    <definedName name="\I6" localSheetId="1">'7990DCR-P'!$K$793:$K$793</definedName>
    <definedName name="\I6">#REF!</definedName>
    <definedName name="\I7" localSheetId="1">'7990DCR-P'!$K$794:$K$794</definedName>
    <definedName name="\I7">#REF!</definedName>
    <definedName name="\I8" localSheetId="1">'7990DCR-P'!$K$795:$K$795</definedName>
    <definedName name="\I8">#REF!</definedName>
    <definedName name="\I9" localSheetId="1">'7990DCR-P'!$K$796:$K$796</definedName>
    <definedName name="\I9">#REF!</definedName>
    <definedName name="_1_5" localSheetId="1">'7990DCR-P'!$J$759:$J$760</definedName>
    <definedName name="_2_5">#REF!</definedName>
    <definedName name="BACKA">#REF!</definedName>
    <definedName name="BACKB">#REF!</definedName>
    <definedName name="BACKC">#REF!</definedName>
    <definedName name="BACKD">#REF!</definedName>
    <definedName name="BLOCK">#REF!</definedName>
    <definedName name="_xlnm.Print_Area" localSheetId="0">'7895DCR-P'!$A$1:$G$106</definedName>
    <definedName name="_xlnm.Print_Area" localSheetId="1">'7990DCR-P'!$A$1:$I$88</definedName>
    <definedName name="_xlnm.Print_Titles" localSheetId="0">'7895DCR-P'!$1:$11</definedName>
    <definedName name="REPORT" localSheetId="1">'7990DCR-P'!$A$1:$I$85</definedName>
    <definedName name="REPORT">#REF!</definedName>
  </definedNames>
  <calcPr calcId="191029"/>
</workbook>
</file>

<file path=xl/calcChain.xml><?xml version="1.0" encoding="utf-8"?>
<calcChain xmlns="http://schemas.openxmlformats.org/spreadsheetml/2006/main">
  <c r="G80" i="4" l="1"/>
  <c r="H80" i="4"/>
  <c r="F80" i="4"/>
  <c r="J80" i="4"/>
  <c r="H79" i="4"/>
  <c r="G79" i="4"/>
  <c r="F79" i="4"/>
  <c r="J79" i="4"/>
  <c r="E90" i="4"/>
  <c r="H90" i="4" s="1"/>
  <c r="E89" i="4"/>
  <c r="H89" i="4"/>
  <c r="I80" i="4"/>
  <c r="I85" i="4"/>
  <c r="I84" i="4"/>
  <c r="I83" i="4"/>
  <c r="I79" i="4"/>
  <c r="I76" i="4"/>
  <c r="I75" i="4"/>
  <c r="I74" i="4"/>
  <c r="I73" i="4"/>
  <c r="I72" i="4"/>
  <c r="I71" i="4"/>
  <c r="I70" i="4"/>
  <c r="I69" i="4"/>
  <c r="I68" i="4"/>
  <c r="I67" i="4"/>
  <c r="I66" i="4"/>
  <c r="I65" i="4"/>
  <c r="I64" i="4"/>
  <c r="I63" i="4"/>
  <c r="I62" i="4"/>
  <c r="I61" i="4"/>
  <c r="I60" i="4"/>
  <c r="I59" i="4"/>
  <c r="I58" i="4"/>
  <c r="I55" i="4"/>
  <c r="I49" i="4"/>
  <c r="I48" i="4"/>
  <c r="I47" i="4"/>
  <c r="I46" i="4"/>
  <c r="I45" i="4"/>
  <c r="I44" i="4"/>
  <c r="I43" i="4"/>
  <c r="I42" i="4"/>
  <c r="I37" i="4"/>
  <c r="I36" i="4"/>
  <c r="I35" i="4"/>
  <c r="I34" i="4"/>
  <c r="A4" i="4"/>
  <c r="F11" i="4"/>
  <c r="F10" i="4"/>
  <c r="F9" i="4"/>
  <c r="B10" i="4"/>
  <c r="B9" i="4"/>
  <c r="E54" i="5"/>
  <c r="E18" i="5" s="1"/>
  <c r="E61" i="5"/>
  <c r="E19" i="5" s="1"/>
  <c r="G19" i="5" s="1"/>
  <c r="D21" i="4" s="1"/>
  <c r="E71" i="5"/>
  <c r="E20" i="5" s="1"/>
  <c r="G20" i="5" s="1"/>
  <c r="D22" i="4" s="1"/>
  <c r="E88" i="5"/>
  <c r="E21" i="5" s="1"/>
  <c r="G21" i="5" s="1"/>
  <c r="D23" i="4" s="1"/>
  <c r="E22" i="5"/>
  <c r="G22" i="5" s="1"/>
  <c r="D24" i="4" s="1"/>
  <c r="E96" i="5"/>
  <c r="E23" i="5" s="1"/>
  <c r="G23" i="5" s="1"/>
  <c r="D25" i="4" s="1"/>
  <c r="E24" i="5"/>
  <c r="G24" i="5" s="1"/>
  <c r="D26" i="4" s="1"/>
  <c r="G42" i="4"/>
  <c r="G44" i="4"/>
  <c r="G45" i="4"/>
  <c r="G46" i="4"/>
  <c r="G47" i="4"/>
  <c r="G48" i="4"/>
  <c r="G49" i="4"/>
  <c r="E50" i="4"/>
  <c r="F50" i="4"/>
  <c r="D50" i="4"/>
  <c r="D54" i="5"/>
  <c r="D18" i="5" s="1"/>
  <c r="C18" i="5" s="1"/>
  <c r="D61" i="5"/>
  <c r="D71" i="5"/>
  <c r="D20" i="5" s="1"/>
  <c r="D88" i="5"/>
  <c r="D21" i="5" s="1"/>
  <c r="D96" i="5"/>
  <c r="D23" i="5" s="1"/>
  <c r="G52" i="5"/>
  <c r="G54" i="5" s="1"/>
  <c r="E37" i="5"/>
  <c r="E39" i="5" s="1"/>
  <c r="G39" i="5" s="1"/>
  <c r="D22" i="5"/>
  <c r="C22" i="5" s="1"/>
  <c r="D24" i="5"/>
  <c r="C24" i="5"/>
  <c r="C28" i="5"/>
  <c r="C29" i="5"/>
  <c r="G28" i="5"/>
  <c r="G29" i="5"/>
  <c r="C52" i="5"/>
  <c r="C34" i="5"/>
  <c r="C36" i="5"/>
  <c r="C37" i="5" s="1"/>
  <c r="C39" i="5" s="1"/>
  <c r="D37" i="5"/>
  <c r="D39" i="5"/>
  <c r="G98" i="5"/>
  <c r="C98" i="5" s="1"/>
  <c r="G56" i="5"/>
  <c r="G58" i="5"/>
  <c r="G61" i="5" s="1"/>
  <c r="G59" i="5"/>
  <c r="G60" i="5"/>
  <c r="G63" i="5"/>
  <c r="G64" i="5"/>
  <c r="G65" i="5"/>
  <c r="G66" i="5"/>
  <c r="G67" i="5"/>
  <c r="G68" i="5"/>
  <c r="G71" i="5" s="1"/>
  <c r="G69" i="5"/>
  <c r="G70" i="5"/>
  <c r="G73" i="5"/>
  <c r="G74" i="5"/>
  <c r="G75" i="5"/>
  <c r="G76" i="5"/>
  <c r="G77" i="5"/>
  <c r="G78" i="5"/>
  <c r="G79" i="5"/>
  <c r="G80" i="5"/>
  <c r="G81" i="5"/>
  <c r="G82" i="5"/>
  <c r="G83" i="5"/>
  <c r="G84" i="5"/>
  <c r="G85" i="5"/>
  <c r="G86" i="5"/>
  <c r="G87" i="5"/>
  <c r="G89" i="5"/>
  <c r="G91" i="5"/>
  <c r="G92" i="5"/>
  <c r="G93" i="5"/>
  <c r="G94" i="5"/>
  <c r="G95" i="5"/>
  <c r="C56" i="5"/>
  <c r="C57" i="5"/>
  <c r="C58" i="5"/>
  <c r="C59" i="5"/>
  <c r="C60" i="5"/>
  <c r="C63" i="5"/>
  <c r="C64" i="5"/>
  <c r="C65" i="5"/>
  <c r="C66" i="5"/>
  <c r="C67" i="5"/>
  <c r="C68" i="5"/>
  <c r="C69" i="5"/>
  <c r="C70" i="5"/>
  <c r="C73" i="5"/>
  <c r="C74" i="5"/>
  <c r="C75" i="5"/>
  <c r="C76" i="5"/>
  <c r="C77" i="5"/>
  <c r="C78" i="5"/>
  <c r="C79" i="5"/>
  <c r="C80" i="5"/>
  <c r="C81" i="5"/>
  <c r="C82" i="5"/>
  <c r="C83" i="5"/>
  <c r="C84" i="5"/>
  <c r="C85" i="5"/>
  <c r="C86" i="5"/>
  <c r="C87" i="5"/>
  <c r="C89" i="5"/>
  <c r="C91" i="5"/>
  <c r="C92" i="5"/>
  <c r="C93" i="5"/>
  <c r="C94" i="5"/>
  <c r="C95" i="5"/>
  <c r="G53" i="5"/>
  <c r="C53" i="5"/>
  <c r="C54" i="5"/>
  <c r="G34" i="5"/>
  <c r="G36" i="5"/>
  <c r="J760" i="4"/>
  <c r="K777" i="4"/>
  <c r="K796" i="4"/>
  <c r="G96" i="5" l="1"/>
  <c r="C61" i="5"/>
  <c r="G88" i="5"/>
  <c r="D97" i="5"/>
  <c r="D99" i="5" s="1"/>
  <c r="D101" i="5" s="1"/>
  <c r="G50" i="4"/>
  <c r="C71" i="5"/>
  <c r="G37" i="5"/>
  <c r="C23" i="5"/>
  <c r="C96" i="5"/>
  <c r="C88" i="5"/>
  <c r="C21" i="5"/>
  <c r="C99" i="5"/>
  <c r="C101" i="5" s="1"/>
  <c r="F63" i="4"/>
  <c r="H55" i="4"/>
  <c r="F35" i="4" s="1"/>
  <c r="G55" i="4"/>
  <c r="G97" i="5"/>
  <c r="H56" i="4"/>
  <c r="C20" i="5"/>
  <c r="E26" i="5"/>
  <c r="G18" i="5"/>
  <c r="E97" i="5"/>
  <c r="E99" i="5" s="1"/>
  <c r="D19" i="5"/>
  <c r="C97" i="5" l="1"/>
  <c r="G26" i="5"/>
  <c r="D20" i="4"/>
  <c r="D28" i="4" s="1"/>
  <c r="F34" i="4" s="1"/>
  <c r="F36" i="4" s="1"/>
  <c r="F58" i="4" s="1"/>
  <c r="F61" i="4" s="1"/>
  <c r="F62" i="4" s="1"/>
  <c r="E30" i="5"/>
  <c r="E42" i="5"/>
  <c r="C19" i="5"/>
  <c r="C26" i="5" s="1"/>
  <c r="D26" i="5"/>
  <c r="G99" i="5"/>
  <c r="G101" i="5" s="1"/>
  <c r="E101" i="5"/>
  <c r="F64" i="4" l="1"/>
  <c r="D30" i="5"/>
  <c r="D42" i="5"/>
  <c r="F69" i="4"/>
  <c r="F65" i="4"/>
  <c r="F71" i="4"/>
  <c r="F75" i="4"/>
  <c r="H75" i="4" s="1"/>
  <c r="F68" i="4"/>
  <c r="F72" i="4"/>
  <c r="F74" i="4"/>
  <c r="H74" i="4" s="1"/>
  <c r="F66" i="4"/>
  <c r="C42" i="5"/>
  <c r="C30" i="5"/>
  <c r="G42" i="5"/>
  <c r="G30" i="5"/>
  <c r="H72" i="4" l="1"/>
  <c r="G72" i="4"/>
  <c r="H65" i="4"/>
  <c r="G65" i="4"/>
  <c r="G76" i="4" s="1"/>
  <c r="G83" i="4" s="1"/>
  <c r="F76" i="4"/>
  <c r="F83" i="4" s="1"/>
  <c r="G68" i="4"/>
  <c r="H68" i="4"/>
  <c r="H69" i="4"/>
  <c r="G69" i="4"/>
  <c r="H66" i="4"/>
  <c r="G66" i="4"/>
  <c r="G71" i="4"/>
  <c r="H71" i="4"/>
  <c r="H76" i="4" l="1"/>
  <c r="H8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elee</author>
  </authors>
  <commentList>
    <comment ref="F79" authorId="0" shapeId="0" xr:uid="{00000000-0006-0000-0100-000001000000}">
      <text>
        <r>
          <rPr>
            <sz val="8"/>
            <color indexed="81"/>
            <rFont val="Tahoma"/>
          </rPr>
          <t xml:space="preserve">Data from Form 7895
Column C, Line H </t>
        </r>
      </text>
    </comment>
    <comment ref="F80" authorId="0" shapeId="0" xr:uid="{00000000-0006-0000-0100-000002000000}">
      <text>
        <r>
          <rPr>
            <sz val="8"/>
            <color indexed="81"/>
            <rFont val="Tahoma"/>
          </rPr>
          <t xml:space="preserve">Data from Form 7895
Column C, Line I </t>
        </r>
      </text>
    </comment>
    <comment ref="E89" authorId="0" shapeId="0" xr:uid="{00000000-0006-0000-0100-000003000000}">
      <text>
        <r>
          <rPr>
            <sz val="8"/>
            <color indexed="81"/>
            <rFont val="Tahoma"/>
          </rPr>
          <t xml:space="preserve">Data from Form 7895
Column C, Line H </t>
        </r>
      </text>
    </comment>
    <comment ref="E90" authorId="0" shapeId="0" xr:uid="{00000000-0006-0000-0100-000004000000}">
      <text>
        <r>
          <rPr>
            <sz val="8"/>
            <color indexed="81"/>
            <rFont val="Tahoma"/>
          </rPr>
          <t xml:space="preserve">Data from Form 7895
Column C, Line I </t>
        </r>
      </text>
    </comment>
  </commentList>
</comments>
</file>

<file path=xl/sharedStrings.xml><?xml version="1.0" encoding="utf-8"?>
<sst xmlns="http://schemas.openxmlformats.org/spreadsheetml/2006/main" count="281" uniqueCount="242">
  <si>
    <t>1</t>
  </si>
  <si>
    <t>2</t>
  </si>
  <si>
    <t>3</t>
  </si>
  <si>
    <t>4</t>
  </si>
  <si>
    <t>5</t>
  </si>
  <si>
    <t>TOTAL</t>
  </si>
  <si>
    <t>CATEGORY</t>
  </si>
  <si>
    <t>PROVIDER COSTS</t>
  </si>
  <si>
    <t>A.  PERSONNEL SERVICES</t>
  </si>
  <si>
    <t>B.  DIRECT SERVICES</t>
  </si>
  <si>
    <t>C.  EQUIPMENT, MATERIAL, &amp; SUPPLIES</t>
  </si>
  <si>
    <t>D.  OTHER OPERATION EXPENSES</t>
  </si>
  <si>
    <t>E.  PROFESSIONAL &amp; SPECIAL SERVICES</t>
  </si>
  <si>
    <t>F.  TRANSPORTATION</t>
  </si>
  <si>
    <t>G.  INDIRECT COSTS</t>
  </si>
  <si>
    <t>H.  TOTAL COSTS</t>
  </si>
  <si>
    <t>01</t>
  </si>
  <si>
    <t>TOTAL SERVICE COSTS</t>
  </si>
  <si>
    <t>02</t>
  </si>
  <si>
    <t>TOTAL SERVICE UNITS</t>
  </si>
  <si>
    <t>03</t>
  </si>
  <si>
    <t>COST PER UNIT OF SERVICE</t>
  </si>
  <si>
    <t>04</t>
  </si>
  <si>
    <t>09</t>
  </si>
  <si>
    <t>10a</t>
  </si>
  <si>
    <t>COUNTY MEDI-CAL ADMINISTRATION</t>
  </si>
  <si>
    <t>10b</t>
  </si>
  <si>
    <t>11</t>
  </si>
  <si>
    <t>12</t>
  </si>
  <si>
    <t>13</t>
  </si>
  <si>
    <t>Federal Share</t>
  </si>
  <si>
    <t>14</t>
  </si>
  <si>
    <t/>
  </si>
  <si>
    <t>14d</t>
  </si>
  <si>
    <t>LESS:  AMOUNT RECEIVED</t>
  </si>
  <si>
    <t>BALANCE DUE (COUNTY) PROVIDER</t>
  </si>
  <si>
    <t>FILE:</t>
  </si>
  <si>
    <t>xxcc</t>
  </si>
  <si>
    <t>DATE:</t>
  </si>
  <si>
    <t>DATE CREATED:</t>
  </si>
  <si>
    <t>Centers "[----- Your heading -----]" over a range of columns.</t>
  </si>
  <si>
    <t>\H</t>
  </si>
  <si>
    <t>{OnError \H3}{Blank \H6}{Getlabel "Heading? ",\H4}</t>
  </si>
  <si>
    <t>/rnc\H10~{bs}.{?}~{Let \H5,@cols(\H10)}</t>
  </si>
  <si>
    <t>\H2</t>
  </si>
  <si>
    <t>{Let \H6,\H6+1}{Let \H7,\H7+@cellpointer("width")}{IF \H6&lt;\H5}{r}{Branch \H2}</t>
  </si>
  <si>
    <t>{L \H5-1}{Let \H8,\H7-(@length(@cell("contents",\H4))+4)}{ReCalc \H4}{ReCalc \H5}{ReCalc \H6}{ReCalc \H7}{ReCalc \H8}{ReCalc \H9}/rv{bs}\H9~~</t>
  </si>
  <si>
    <t>\H3</t>
  </si>
  <si>
    <t>{Blank \H4}{Blank \H5}{Blank \H6}{Blank \H7}{Blank \H8}{ReCalc \H9}/rnd\H10~{quit}</t>
  </si>
  <si>
    <t>\H4</t>
  </si>
  <si>
    <t>\H5</t>
  </si>
  <si>
    <t>\H6</t>
  </si>
  <si>
    <t>\H7</t>
  </si>
  <si>
    <t>\H8</t>
  </si>
  <si>
    <t>\H9</t>
  </si>
  <si>
    <t>_____________________________________________________________</t>
  </si>
  <si>
    <t>Centers an EXISTING heading over a range of columns.</t>
  </si>
  <si>
    <t>\I</t>
  </si>
  <si>
    <t>{OnError \I3}{Blank \I6}{Let \I4,@trim(@cellpointer("contents"))}</t>
  </si>
  <si>
    <t>/rnc\I10~{bs}.{?}~{Let \I5,@cols(\I10)}</t>
  </si>
  <si>
    <t>\I2</t>
  </si>
  <si>
    <t>{Let \I6,\I6+1}{Let \I7,\I7+@cellpointer("width")}{IF \I6&lt;\I5}{r}{Branch \I2}</t>
  </si>
  <si>
    <t>{L \I5-1}{Let \I8,@int((\I7-@length(@cell("contents",\I4)))/2)}{ReCalc \I4}{ReCalc \I5}{ReCalc \I6}{ReCalc \I7}{ReCalc \I8}{ReCalc \I9}{IF \I8&gt;0}/rv{bs}\I9~~</t>
  </si>
  <si>
    <t>\I3</t>
  </si>
  <si>
    <t>{Blank \I4}{Blank \I5}{Blank \I6}{Blank \I7}{Blank \I8}{ReCalc \I9}/rnd\I10~{quit}</t>
  </si>
  <si>
    <t>\I4</t>
  </si>
  <si>
    <t>\I5</t>
  </si>
  <si>
    <t>\I6</t>
  </si>
  <si>
    <t>\I7</t>
  </si>
  <si>
    <t>\I8</t>
  </si>
  <si>
    <t>\I9</t>
  </si>
  <si>
    <t>ADJUSTED/</t>
  </si>
  <si>
    <t>DENIED</t>
  </si>
  <si>
    <t>ERRONEOUS</t>
  </si>
  <si>
    <t>SUBMITTED</t>
  </si>
  <si>
    <t>04a</t>
  </si>
  <si>
    <t>04b</t>
  </si>
  <si>
    <t>COST OF DRUG MEDI-CAL UNITS OF SERVICE</t>
  </si>
  <si>
    <t>DIRECT DMC COSTS</t>
  </si>
  <si>
    <t>DRUG MEDI-CAL ALLOWED (Lesser of Lines 11 or 13)</t>
  </si>
  <si>
    <t>REVENUE FROM DRUG MEDI-CAL UNITS OF SERVICE</t>
  </si>
  <si>
    <t>DRUG MEDI-CAL PROGRAM COST SUMMARY</t>
  </si>
  <si>
    <t>NET DRUG MEDI-CAL COSTS</t>
  </si>
  <si>
    <t>UNITS</t>
  </si>
  <si>
    <t>DRUG MEDI-CAL (DMC) RECONCILIATION OF CLAIMS (UNITS)</t>
  </si>
  <si>
    <t>TOTAL UNITS</t>
  </si>
  <si>
    <t>COUNTY</t>
  </si>
  <si>
    <t>PROVIDER</t>
  </si>
  <si>
    <t>DMC</t>
  </si>
  <si>
    <t>NNA</t>
  </si>
  <si>
    <t>04c1</t>
  </si>
  <si>
    <t>04c2</t>
  </si>
  <si>
    <t>04c3</t>
  </si>
  <si>
    <t>BEGINNING</t>
  </si>
  <si>
    <t>05</t>
  </si>
  <si>
    <t>UNALLOWABLE</t>
  </si>
  <si>
    <t>FINAL</t>
  </si>
  <si>
    <t>DMC UNITS</t>
  </si>
  <si>
    <t>CONTRACTOR</t>
  </si>
  <si>
    <t>MEDI-CAL PROV. NO.</t>
  </si>
  <si>
    <t>A</t>
  </si>
  <si>
    <t>B</t>
  </si>
  <si>
    <t>C</t>
  </si>
  <si>
    <t>D</t>
  </si>
  <si>
    <t>E</t>
  </si>
  <si>
    <t>PRIVATE</t>
  </si>
  <si>
    <t xml:space="preserve">                            CATEGORIES  </t>
  </si>
  <si>
    <t>PROGRAM</t>
  </si>
  <si>
    <t>PAY</t>
  </si>
  <si>
    <t>MEDI-CAL</t>
  </si>
  <si>
    <t>FUNDED</t>
  </si>
  <si>
    <t xml:space="preserve">A.  PERSONNEL SERVICES                                                                                                         </t>
  </si>
  <si>
    <t>C.  EQUIPMENT MATERIALS &amp; SUPPLIES</t>
  </si>
  <si>
    <t>D.  OTHER OPERATING EXPENSES</t>
  </si>
  <si>
    <t>G1. COUNTY ADMINISTRATION</t>
  </si>
  <si>
    <t xml:space="preserve">    TOTAL GROSS COSTS</t>
  </si>
  <si>
    <t xml:space="preserve">    REVENUES</t>
  </si>
  <si>
    <t>I.  INSURANCE, MEDICARE, &amp; OTHER THIRD PARTY</t>
  </si>
  <si>
    <t xml:space="preserve">    UNITS OF SERVICE</t>
  </si>
  <si>
    <t>L.  INDIVIDUAL FACE TO FACE VISITS</t>
  </si>
  <si>
    <t>M.  GROUP FACE TO FACE VISITS</t>
  </si>
  <si>
    <t>O.  RESIDENTIAL DAY</t>
  </si>
  <si>
    <t>R.  GROUP SESSIONS</t>
  </si>
  <si>
    <t>S.  STAFF HOURS (DIRECT SVCS - COUNSELING, MEDICAL, ETC.)</t>
  </si>
  <si>
    <t>T.  COST PER UNIT OF SERVICE (UNITS) (GROSS COSTS/LINE Q)</t>
  </si>
  <si>
    <t>U.  COST PER STAFF HOUR (GROSS COSTS/LINE S)</t>
  </si>
  <si>
    <t xml:space="preserve">                                                                                                                             </t>
  </si>
  <si>
    <t>PERSONNEL SERVICES</t>
  </si>
  <si>
    <t xml:space="preserve">  Salaries &amp; Wages                                                                                                             </t>
  </si>
  <si>
    <t xml:space="preserve">  Employee Benefits                                                                                                            </t>
  </si>
  <si>
    <t xml:space="preserve">  TOTAL PERSONNEL SERVICES                                                                                                     </t>
  </si>
  <si>
    <t>DIRECT SERVICES</t>
  </si>
  <si>
    <t xml:space="preserve">  Clothing &amp; Personal Supplies</t>
  </si>
  <si>
    <t xml:space="preserve">  Food                                                                                                                         </t>
  </si>
  <si>
    <t xml:space="preserve">  Laundry Services &amp; Supplies</t>
  </si>
  <si>
    <t xml:space="preserve">  Pharmaceutical                                                                                                               </t>
  </si>
  <si>
    <t xml:space="preserve">  Other (Specify)</t>
  </si>
  <si>
    <t xml:space="preserve">  SUBTOTAL DIRECT SERVICES</t>
  </si>
  <si>
    <t>EQUIPMENT, MATERIALS &amp; SUPPLIES</t>
  </si>
  <si>
    <t xml:space="preserve">  Depreciation-Equipment                                                                                                       </t>
  </si>
  <si>
    <t xml:space="preserve">  Maintenance-Equipment                                                                                                        </t>
  </si>
  <si>
    <t xml:space="preserve">  Medical, Dental, and Labratory Supplies</t>
  </si>
  <si>
    <t xml:space="preserve">  Membership Dues                                                                                                              </t>
  </si>
  <si>
    <t xml:space="preserve">  Rents &amp; Leases Equipment                                                                                                     </t>
  </si>
  <si>
    <t xml:space="preserve">  Small Tools &amp; Instruments                                                                                                    </t>
  </si>
  <si>
    <t xml:space="preserve">  Training                                                                                                                     </t>
  </si>
  <si>
    <t xml:space="preserve">  SUBTOTAL EQUIPMENT, MATERIALS &amp; SUPPLIES</t>
  </si>
  <si>
    <t>OTHER OPERATING EXPENSES</t>
  </si>
  <si>
    <t xml:space="preserve">  Communications                                                                                                               </t>
  </si>
  <si>
    <t xml:space="preserve">  Depreciation-Structures &amp; Improvements</t>
  </si>
  <si>
    <t xml:space="preserve">  Household Expenses                                                                                                           </t>
  </si>
  <si>
    <t xml:space="preserve">  Insurance                                                                                                                    </t>
  </si>
  <si>
    <t xml:space="preserve">  Interest Expense                                                                                                             </t>
  </si>
  <si>
    <t xml:space="preserve">  Leased Property Maintenance, Structures Improvements &amp; Grounds</t>
  </si>
  <si>
    <t xml:space="preserve">  Maintenance-Structures, Improvements &amp; Grounds</t>
  </si>
  <si>
    <t xml:space="preserve">  Miscellaneous Expense                                                                                                        </t>
  </si>
  <si>
    <t xml:space="preserve">  Office Expense                                                                                                               </t>
  </si>
  <si>
    <t xml:space="preserve">  Publications and Legal Notices</t>
  </si>
  <si>
    <t xml:space="preserve">  Rents &amp; Leases-Land, Structures &amp; Improvements</t>
  </si>
  <si>
    <t xml:space="preserve">  Taxes &amp; Licenses                                                                                                             </t>
  </si>
  <si>
    <t xml:space="preserve">  Drug Screenings &amp; Other Testing</t>
  </si>
  <si>
    <t xml:space="preserve">  Utilities                                                                                                                    </t>
  </si>
  <si>
    <t xml:space="preserve">  SUBTOTAL OTHER OPERATING EXPENSES</t>
  </si>
  <si>
    <t>PROFESSIONAL &amp; SPECIAL SERVICES</t>
  </si>
  <si>
    <t>TRANSPORTATION</t>
  </si>
  <si>
    <t xml:space="preserve">  Transportation                                                                                                               </t>
  </si>
  <si>
    <t xml:space="preserve">  Travel                                                                                                                       </t>
  </si>
  <si>
    <t xml:space="preserve">  Gas, Oil, &amp; Maintenance - Vehicles</t>
  </si>
  <si>
    <t xml:space="preserve">  Rents &amp; Leases-Vehicles                                                                                                      </t>
  </si>
  <si>
    <t xml:space="preserve">  Depreciation-Vehicles                                                                                                        </t>
  </si>
  <si>
    <t xml:space="preserve">  SUBTOTAL TRANSPORTATION</t>
  </si>
  <si>
    <t xml:space="preserve">  TOTAL NONPERSONNEL                                                                                                           </t>
  </si>
  <si>
    <t xml:space="preserve">  Indirect Costs                                                                                                               </t>
  </si>
  <si>
    <t>PROVIDER TOTAL</t>
  </si>
  <si>
    <t>OVERALL TOTAL</t>
  </si>
  <si>
    <t>DMC COUNTY ADMINISTRATION TOTAL</t>
  </si>
  <si>
    <t>SUBTOTAL</t>
  </si>
  <si>
    <t>Q1.  ADJUSTMENT FOR DMC DENIED/UNALLOWABLE UNITS</t>
  </si>
  <si>
    <t>Q2.  ADJUSTED TOTAL</t>
  </si>
  <si>
    <t>REVENUE/FEES  (Share of Costs)</t>
  </si>
  <si>
    <t>STATEWIDE MAXIMUM ALLOWABLE RATE</t>
  </si>
  <si>
    <t>G1.  DMC COUNTY ADMINISTRATION</t>
  </si>
  <si>
    <t xml:space="preserve">    NET COSTS (GROSS COSTS LESS LINES H,I)</t>
  </si>
  <si>
    <t>CONTRACT NUMBER</t>
  </si>
  <si>
    <t>MEDI-CAL PROV. NUMBER</t>
  </si>
  <si>
    <t>04c</t>
  </si>
  <si>
    <t xml:space="preserve">3nd Reporting Period - April thru June </t>
  </si>
  <si>
    <t>Minor Consent - April thru June - 7N AID Code Clients</t>
  </si>
  <si>
    <t>04c4</t>
  </si>
  <si>
    <t xml:space="preserve">     Allowed for Apr - June (04c X the lesser line 12 or 4)</t>
  </si>
  <si>
    <t xml:space="preserve">      Allowed for Apr - June (04c3 X the lesser line 12 or 4) - Minor Consent</t>
  </si>
  <si>
    <t>14e</t>
  </si>
  <si>
    <t>2nd Reporting Period - October thru June</t>
  </si>
  <si>
    <t>04c5</t>
  </si>
  <si>
    <t>14f</t>
  </si>
  <si>
    <t>DRUG MEDI-CAL FISCAL DETAIL</t>
  </si>
  <si>
    <t>REPORT OF EXPENDITURES AND REVENUES</t>
  </si>
  <si>
    <t>SUMMARY</t>
  </si>
  <si>
    <t>DETAIL</t>
  </si>
  <si>
    <t>ADJUSTMENT OF TOTAL COST</t>
  </si>
  <si>
    <t>MEDI-CAL PROVIDER COST CALCULATION</t>
  </si>
  <si>
    <t xml:space="preserve">     Allowed for July - Sept (04c1 × the lesser line 12 or 4) - Minor Consent </t>
  </si>
  <si>
    <t xml:space="preserve">     Allowed for Oct - June (04b × the lesser line 12 or 4)</t>
  </si>
  <si>
    <t xml:space="preserve">      Allowed for Oct - June (04c2 × the lesser line 12 or 4) - Minor Consent</t>
  </si>
  <si>
    <t>14a1</t>
  </si>
  <si>
    <t>14a2</t>
  </si>
  <si>
    <t>14b1</t>
  </si>
  <si>
    <t>14b2</t>
  </si>
  <si>
    <t>14c1</t>
  </si>
  <si>
    <t>14c2</t>
  </si>
  <si>
    <t>P.  OTHER (Specify)  - Non-Title XIX (100% SGF)</t>
  </si>
  <si>
    <t>DIRECT COSTS (Only if both NNA and DMC funding is identified)</t>
  </si>
  <si>
    <t>Minor Consent - July thru September - Title XIX</t>
  </si>
  <si>
    <t>Minor Consent - October thru June - Title XIX</t>
  </si>
  <si>
    <t xml:space="preserve">Other Non-Title XIX (100% SGF)- July thru June </t>
  </si>
  <si>
    <t xml:space="preserve">     Allowed for Other Non-Title XIX (100% SGF)</t>
  </si>
  <si>
    <t>TYPE OF PROGRAM - DCR - Perinatal</t>
  </si>
  <si>
    <t>7990 - DCR - Perinatal</t>
  </si>
  <si>
    <t>TOTAL MC</t>
  </si>
  <si>
    <t>H.  PARTICIPANT FEES /SHARE OF COST</t>
  </si>
  <si>
    <t>15a</t>
  </si>
  <si>
    <t>15b</t>
  </si>
  <si>
    <t>NET COST (Line 14f minus Line 15a and 15b)</t>
  </si>
  <si>
    <t>6 - Digit PROVIDER NUMBER</t>
  </si>
  <si>
    <t>REVENUE/FEES  Insurance / 3rd Party Fees</t>
  </si>
  <si>
    <t>6 - DIGIT PROVIDER NO.</t>
  </si>
  <si>
    <t xml:space="preserve">Reporting Period - July thru June </t>
  </si>
  <si>
    <t xml:space="preserve">     Total of 14a1, and 14d</t>
  </si>
  <si>
    <t xml:space="preserve">     Allowed for July - June (04a × the lesser line 12 or 4)</t>
  </si>
  <si>
    <t>TOTAL MEDI-CAL COSTS (Add Line 9)</t>
  </si>
  <si>
    <t>TOTAL MEDI-CAL COST PER UNIT (line 11)</t>
  </si>
  <si>
    <t>COST - (Line 3 × Total Units Line)</t>
  </si>
  <si>
    <t>MAXIMUM ALLOWED (Line 4 × Total Units Line)</t>
  </si>
  <si>
    <t>DMC Units of Service</t>
  </si>
  <si>
    <t xml:space="preserve">TOTAL </t>
  </si>
  <si>
    <t>N.  DAYCARE DAY UNITS</t>
  </si>
  <si>
    <t>FY 2011-2012</t>
  </si>
  <si>
    <t>Minor Consent - July thru June - Non-Title XIX - 100% Local Revenue (7N Aid Code Only)</t>
  </si>
  <si>
    <t xml:space="preserve">     Allowed for Minor Consent Non-Title XIX 100% Local Revenue (7N Aid Code Only)</t>
  </si>
  <si>
    <t>Realignment</t>
  </si>
  <si>
    <t>STATE OF CALIFORNIA-HEALTH AND HUMAN SERVICES AGENCY                                                                                                                                DEPARTMENT OF HEALTH CARE SERVICES</t>
  </si>
  <si>
    <t>STATE OF CALIFORNIA - HEALTH AND  HUMAN SERVICES                                                    DEPARTMENT OF HEALTH CARE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</si>
</sst>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0_);\(0\)"/>
    <numFmt numFmtId="165" formatCode="mmmm\ d\,\ yyyy"/>
  </numFmts>
  <fonts count="13" x14ac:knownFonts="1">
    <font>
      <sz val="10"/>
      <name val="Arial"/>
    </font>
    <font>
      <b/>
      <sz val="10"/>
      <name val="Arial"/>
      <family val="2"/>
    </font>
    <font>
      <b/>
      <u/>
      <sz val="10"/>
      <name val="Arial"/>
      <family val="2"/>
    </font>
    <font>
      <sz val="10"/>
      <name val="Arial"/>
      <family val="2"/>
    </font>
    <font>
      <b/>
      <sz val="9"/>
      <name val="Arial"/>
      <family val="2"/>
    </font>
    <font>
      <sz val="8"/>
      <name val="Arial"/>
      <family val="2"/>
    </font>
    <font>
      <sz val="8"/>
      <name val="Arial"/>
    </font>
    <font>
      <sz val="8"/>
      <color indexed="81"/>
      <name val="Tahoma"/>
    </font>
    <font>
      <b/>
      <sz val="8"/>
      <name val="Arial"/>
      <family val="2"/>
    </font>
    <font>
      <sz val="12"/>
      <name val="Arial"/>
      <family val="2"/>
    </font>
    <font>
      <sz val="9"/>
      <name val="Arial"/>
      <family val="2"/>
    </font>
    <font>
      <b/>
      <sz val="12"/>
      <name val="Arial"/>
      <family val="2"/>
    </font>
    <font>
      <b/>
      <sz val="11"/>
      <name val="Arial"/>
      <family val="2"/>
    </font>
  </fonts>
  <fills count="7">
    <fill>
      <patternFill patternType="none"/>
    </fill>
    <fill>
      <patternFill patternType="gray125"/>
    </fill>
    <fill>
      <patternFill patternType="solid">
        <fgColor indexed="9"/>
      </patternFill>
    </fill>
    <fill>
      <patternFill patternType="solid">
        <fgColor theme="0"/>
      </patternFill>
    </fill>
    <fill>
      <patternFill patternType="solid">
        <fgColor theme="0"/>
        <bgColor indexed="64"/>
      </patternFill>
    </fill>
    <fill>
      <patternFill patternType="lightGray">
        <bgColor theme="0"/>
      </patternFill>
    </fill>
    <fill>
      <patternFill patternType="lightGray">
        <fgColor indexed="9"/>
        <bgColor theme="0"/>
      </patternFill>
    </fill>
  </fills>
  <borders count="68">
    <border>
      <left/>
      <right/>
      <top/>
      <bottom/>
      <diagonal/>
    </border>
    <border>
      <left/>
      <right style="thin">
        <color indexed="8"/>
      </right>
      <top/>
      <bottom style="thin">
        <color indexed="8"/>
      </bottom>
      <diagonal/>
    </border>
    <border>
      <left/>
      <right/>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bottom style="double">
        <color indexed="8"/>
      </bottom>
      <diagonal/>
    </border>
    <border>
      <left style="thin">
        <color indexed="64"/>
      </left>
      <right/>
      <top style="double">
        <color indexed="8"/>
      </top>
      <bottom/>
      <diagonal/>
    </border>
    <border>
      <left/>
      <right style="thin">
        <color indexed="8"/>
      </right>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style="medium">
        <color indexed="64"/>
      </top>
      <bottom style="medium">
        <color indexed="64"/>
      </bottom>
      <diagonal/>
    </border>
    <border>
      <left/>
      <right style="thin">
        <color indexed="8"/>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style="medium">
        <color indexed="64"/>
      </bottom>
      <diagonal/>
    </border>
    <border>
      <left style="thin">
        <color indexed="8"/>
      </left>
      <right style="thin">
        <color indexed="64"/>
      </right>
      <top/>
      <bottom/>
      <diagonal/>
    </border>
    <border>
      <left/>
      <right style="thin">
        <color indexed="8"/>
      </right>
      <top/>
      <bottom style="thick">
        <color indexed="8"/>
      </bottom>
      <diagonal/>
    </border>
    <border>
      <left style="thin">
        <color indexed="8"/>
      </left>
      <right style="thin">
        <color indexed="64"/>
      </right>
      <top/>
      <bottom style="thick">
        <color indexed="8"/>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ck">
        <color indexed="8"/>
      </bottom>
      <diagonal/>
    </border>
    <border>
      <left/>
      <right style="thin">
        <color indexed="64"/>
      </right>
      <top/>
      <bottom style="thick">
        <color indexed="8"/>
      </bottom>
      <diagonal/>
    </border>
    <border>
      <left/>
      <right/>
      <top style="thick">
        <color indexed="8"/>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style="double">
        <color indexed="8"/>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8"/>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double">
        <color indexed="8"/>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8"/>
      </top>
      <bottom style="medium">
        <color indexed="64"/>
      </bottom>
      <diagonal/>
    </border>
    <border>
      <left style="thin">
        <color indexed="64"/>
      </left>
      <right style="thin">
        <color indexed="64"/>
      </right>
      <top style="thin">
        <color indexed="64"/>
      </top>
      <bottom style="double">
        <color indexed="64"/>
      </bottom>
      <diagonal/>
    </border>
    <border>
      <left/>
      <right style="thin">
        <color indexed="8"/>
      </right>
      <top style="thin">
        <color indexed="8"/>
      </top>
      <bottom style="medium">
        <color indexed="64"/>
      </bottom>
      <diagonal/>
    </border>
    <border>
      <left/>
      <right/>
      <top style="thin">
        <color indexed="8"/>
      </top>
      <bottom style="thin">
        <color indexed="8"/>
      </bottom>
      <diagonal/>
    </border>
    <border>
      <left/>
      <right/>
      <top style="thin">
        <color indexed="8"/>
      </top>
      <bottom style="thin">
        <color indexed="64"/>
      </bottom>
      <diagonal/>
    </border>
    <border>
      <left style="thin">
        <color indexed="8"/>
      </left>
      <right style="thin">
        <color indexed="64"/>
      </right>
      <top style="double">
        <color indexed="8"/>
      </top>
      <bottom/>
      <diagonal/>
    </border>
  </borders>
  <cellStyleXfs count="1">
    <xf numFmtId="37" fontId="0" fillId="2" borderId="0"/>
  </cellStyleXfs>
  <cellXfs count="241">
    <xf numFmtId="37" fontId="0" fillId="2" borderId="0" xfId="0" applyNumberFormat="1"/>
    <xf numFmtId="37" fontId="3" fillId="3" borderId="0" xfId="0" applyNumberFormat="1" applyFont="1" applyFill="1" applyAlignment="1" applyProtection="1">
      <alignment horizontal="center"/>
    </xf>
    <xf numFmtId="37" fontId="3" fillId="3" borderId="0" xfId="0" applyNumberFormat="1" applyFont="1" applyFill="1" applyAlignment="1" applyProtection="1">
      <alignment horizontal="center"/>
    </xf>
    <xf numFmtId="37" fontId="1" fillId="3" borderId="0" xfId="0" applyNumberFormat="1" applyFont="1" applyFill="1" applyAlignment="1" applyProtection="1">
      <alignment horizontal="center"/>
    </xf>
    <xf numFmtId="37" fontId="2" fillId="3" borderId="0" xfId="0" applyNumberFormat="1" applyFont="1" applyFill="1" applyBorder="1" applyAlignment="1" applyProtection="1">
      <alignment horizontal="center"/>
    </xf>
    <xf numFmtId="37" fontId="2" fillId="3" borderId="0" xfId="0" applyNumberFormat="1" applyFont="1" applyFill="1" applyBorder="1" applyAlignment="1" applyProtection="1">
      <alignment horizontal="center"/>
    </xf>
    <xf numFmtId="37" fontId="3" fillId="3" borderId="0" xfId="0" applyNumberFormat="1" applyFont="1" applyFill="1" applyBorder="1" applyProtection="1"/>
    <xf numFmtId="37" fontId="5" fillId="3" borderId="55" xfId="0" applyNumberFormat="1" applyFont="1" applyFill="1" applyBorder="1" applyAlignment="1" applyProtection="1">
      <alignment horizontal="center"/>
    </xf>
    <xf numFmtId="37" fontId="5" fillId="3" borderId="56" xfId="0" applyNumberFormat="1" applyFont="1" applyFill="1" applyBorder="1" applyAlignment="1" applyProtection="1">
      <alignment horizontal="center"/>
    </xf>
    <xf numFmtId="37" fontId="5" fillId="3" borderId="57" xfId="0" applyNumberFormat="1" applyFont="1" applyFill="1" applyBorder="1" applyAlignment="1" applyProtection="1">
      <alignment horizontal="center"/>
    </xf>
    <xf numFmtId="37" fontId="1" fillId="3" borderId="0" xfId="0" applyNumberFormat="1" applyFont="1" applyFill="1" applyProtection="1"/>
    <xf numFmtId="37" fontId="3" fillId="3" borderId="0" xfId="0" applyNumberFormat="1" applyFont="1" applyFill="1" applyProtection="1"/>
    <xf numFmtId="37" fontId="9" fillId="4" borderId="30" xfId="0" applyNumberFormat="1" applyFont="1" applyFill="1" applyBorder="1" applyProtection="1"/>
    <xf numFmtId="164" fontId="9" fillId="4" borderId="30" xfId="0" applyNumberFormat="1" applyFont="1" applyFill="1" applyBorder="1" applyAlignment="1" applyProtection="1">
      <alignment horizontal="right"/>
    </xf>
    <xf numFmtId="37" fontId="9" fillId="4" borderId="0" xfId="0" applyNumberFormat="1" applyFont="1" applyFill="1" applyBorder="1" applyProtection="1"/>
    <xf numFmtId="37" fontId="3" fillId="3" borderId="5" xfId="0" applyNumberFormat="1" applyFont="1" applyFill="1" applyBorder="1" applyProtection="1"/>
    <xf numFmtId="37" fontId="3" fillId="3" borderId="31" xfId="0" applyNumberFormat="1" applyFont="1" applyFill="1" applyBorder="1" applyProtection="1"/>
    <xf numFmtId="37" fontId="5" fillId="3" borderId="31" xfId="0" applyNumberFormat="1" applyFont="1" applyFill="1" applyBorder="1" applyProtection="1"/>
    <xf numFmtId="37" fontId="1" fillId="3" borderId="0" xfId="0" applyNumberFormat="1" applyFont="1" applyFill="1" applyAlignment="1" applyProtection="1">
      <alignment horizontal="centerContinuous"/>
    </xf>
    <xf numFmtId="37" fontId="3" fillId="3" borderId="0" xfId="0" applyNumberFormat="1" applyFont="1" applyFill="1" applyAlignment="1" applyProtection="1">
      <alignment horizontal="centerContinuous"/>
    </xf>
    <xf numFmtId="37" fontId="5" fillId="3" borderId="0" xfId="0" applyNumberFormat="1" applyFont="1" applyFill="1" applyBorder="1" applyAlignment="1" applyProtection="1">
      <alignment horizontal="centerContinuous"/>
    </xf>
    <xf numFmtId="37" fontId="3" fillId="3" borderId="2" xfId="0" applyNumberFormat="1" applyFont="1" applyFill="1" applyBorder="1" applyProtection="1"/>
    <xf numFmtId="37" fontId="5" fillId="3" borderId="2" xfId="0" applyNumberFormat="1" applyFont="1" applyFill="1" applyBorder="1" applyAlignment="1" applyProtection="1">
      <alignment horizontal="center"/>
    </xf>
    <xf numFmtId="37" fontId="5" fillId="3" borderId="17" xfId="0" applyNumberFormat="1" applyFont="1" applyFill="1" applyBorder="1" applyProtection="1"/>
    <xf numFmtId="37" fontId="5" fillId="3" borderId="0" xfId="0" applyNumberFormat="1" applyFont="1" applyFill="1" applyProtection="1"/>
    <xf numFmtId="37" fontId="5" fillId="3" borderId="7" xfId="0" applyNumberFormat="1" applyFont="1" applyFill="1" applyBorder="1" applyProtection="1"/>
    <xf numFmtId="37" fontId="5" fillId="3" borderId="7" xfId="0" applyNumberFormat="1" applyFont="1" applyFill="1" applyBorder="1" applyAlignment="1" applyProtection="1">
      <alignment horizontal="center"/>
    </xf>
    <xf numFmtId="37" fontId="5" fillId="4" borderId="7" xfId="0" applyNumberFormat="1" applyFont="1" applyFill="1" applyBorder="1" applyAlignment="1" applyProtection="1">
      <alignment horizontal="center"/>
    </xf>
    <xf numFmtId="37" fontId="5" fillId="4" borderId="7" xfId="0" applyNumberFormat="1" applyFont="1" applyFill="1" applyBorder="1" applyProtection="1"/>
    <xf numFmtId="37" fontId="8" fillId="3" borderId="7" xfId="0" applyNumberFormat="1" applyFont="1" applyFill="1" applyBorder="1" applyAlignment="1" applyProtection="1">
      <alignment horizontal="center"/>
    </xf>
    <xf numFmtId="37" fontId="8" fillId="4" borderId="7" xfId="0" applyNumberFormat="1" applyFont="1" applyFill="1" applyBorder="1" applyAlignment="1" applyProtection="1">
      <alignment horizontal="center"/>
    </xf>
    <xf numFmtId="37" fontId="5" fillId="3" borderId="32" xfId="0" applyNumberFormat="1" applyFont="1" applyFill="1" applyBorder="1" applyProtection="1"/>
    <xf numFmtId="37" fontId="5" fillId="4" borderId="33" xfId="0" applyNumberFormat="1" applyFont="1" applyFill="1" applyBorder="1" applyAlignment="1" applyProtection="1">
      <alignment horizontal="center"/>
    </xf>
    <xf numFmtId="37" fontId="3" fillId="3" borderId="34" xfId="0" applyNumberFormat="1" applyFont="1" applyFill="1" applyBorder="1" applyProtection="1"/>
    <xf numFmtId="37" fontId="5" fillId="3" borderId="10" xfId="0" applyNumberFormat="1" applyFont="1" applyFill="1" applyBorder="1" applyAlignment="1" applyProtection="1">
      <alignment horizontal="center"/>
    </xf>
    <xf numFmtId="37" fontId="5" fillId="4" borderId="1" xfId="0" applyNumberFormat="1" applyFont="1" applyFill="1" applyBorder="1" applyAlignment="1" applyProtection="1">
      <alignment horizontal="center"/>
    </xf>
    <xf numFmtId="37" fontId="5" fillId="4" borderId="1" xfId="0" applyNumberFormat="1" applyFont="1" applyFill="1" applyBorder="1" applyProtection="1"/>
    <xf numFmtId="37" fontId="5" fillId="3" borderId="1" xfId="0" applyNumberFormat="1" applyFont="1" applyFill="1" applyBorder="1" applyProtection="1"/>
    <xf numFmtId="37" fontId="10" fillId="3" borderId="2" xfId="0" applyNumberFormat="1" applyFont="1" applyFill="1" applyBorder="1" applyProtection="1"/>
    <xf numFmtId="37" fontId="9" fillId="4" borderId="1" xfId="0" applyNumberFormat="1" applyFont="1" applyFill="1" applyBorder="1" applyProtection="1"/>
    <xf numFmtId="37" fontId="5" fillId="5" borderId="1" xfId="0" applyNumberFormat="1" applyFont="1" applyFill="1" applyBorder="1" applyProtection="1"/>
    <xf numFmtId="37" fontId="5" fillId="5" borderId="7" xfId="0" applyNumberFormat="1" applyFont="1" applyFill="1" applyBorder="1" applyProtection="1"/>
    <xf numFmtId="37" fontId="5" fillId="4" borderId="2" xfId="0" applyNumberFormat="1" applyFont="1" applyFill="1" applyBorder="1" applyProtection="1"/>
    <xf numFmtId="37" fontId="10" fillId="4" borderId="2" xfId="0" applyNumberFormat="1" applyFont="1" applyFill="1" applyBorder="1" applyProtection="1"/>
    <xf numFmtId="37" fontId="5" fillId="4" borderId="35" xfId="0" applyNumberFormat="1" applyFont="1" applyFill="1" applyBorder="1" applyAlignment="1" applyProtection="1">
      <alignment horizontal="center"/>
    </xf>
    <xf numFmtId="37" fontId="5" fillId="4" borderId="36" xfId="0" applyNumberFormat="1" applyFont="1" applyFill="1" applyBorder="1" applyAlignment="1" applyProtection="1">
      <alignment horizontal="center"/>
    </xf>
    <xf numFmtId="37" fontId="10" fillId="4" borderId="37" xfId="0" applyNumberFormat="1" applyFont="1" applyFill="1" applyBorder="1" applyProtection="1"/>
    <xf numFmtId="37" fontId="5" fillId="4" borderId="38" xfId="0" applyNumberFormat="1" applyFont="1" applyFill="1" applyBorder="1" applyProtection="1"/>
    <xf numFmtId="37" fontId="5" fillId="4" borderId="0" xfId="0" applyNumberFormat="1" applyFont="1" applyFill="1" applyBorder="1" applyProtection="1"/>
    <xf numFmtId="37" fontId="5" fillId="4" borderId="39" xfId="0" applyNumberFormat="1" applyFont="1" applyFill="1" applyBorder="1" applyAlignment="1" applyProtection="1">
      <alignment horizontal="center"/>
    </xf>
    <xf numFmtId="37" fontId="5" fillId="3" borderId="40" xfId="0" applyNumberFormat="1" applyFont="1" applyFill="1" applyBorder="1" applyProtection="1"/>
    <xf numFmtId="37" fontId="10" fillId="3" borderId="5" xfId="0" applyNumberFormat="1" applyFont="1" applyFill="1" applyBorder="1" applyProtection="1"/>
    <xf numFmtId="37" fontId="5" fillId="3" borderId="41" xfId="0" applyNumberFormat="1" applyFont="1" applyFill="1" applyBorder="1" applyProtection="1"/>
    <xf numFmtId="37" fontId="9" fillId="4" borderId="42" xfId="0" applyNumberFormat="1" applyFont="1" applyFill="1" applyBorder="1" applyProtection="1"/>
    <xf numFmtId="37" fontId="9" fillId="4" borderId="43" xfId="0" applyNumberFormat="1" applyFont="1" applyFill="1" applyBorder="1" applyProtection="1"/>
    <xf numFmtId="37" fontId="9" fillId="4" borderId="41" xfId="0" applyNumberFormat="1" applyFont="1" applyFill="1" applyBorder="1" applyProtection="1"/>
    <xf numFmtId="37" fontId="9" fillId="4" borderId="44" xfId="0" applyNumberFormat="1" applyFont="1" applyFill="1" applyBorder="1" applyProtection="1"/>
    <xf numFmtId="37" fontId="3" fillId="3" borderId="41" xfId="0" applyNumberFormat="1" applyFont="1" applyFill="1" applyBorder="1" applyProtection="1"/>
    <xf numFmtId="37" fontId="5" fillId="3" borderId="0" xfId="0" applyNumberFormat="1" applyFont="1" applyFill="1" applyAlignment="1" applyProtection="1">
      <alignment horizontal="centerContinuous"/>
    </xf>
    <xf numFmtId="37" fontId="5" fillId="3" borderId="5" xfId="0" applyNumberFormat="1" applyFont="1" applyFill="1" applyBorder="1" applyProtection="1"/>
    <xf numFmtId="37" fontId="5" fillId="3" borderId="45" xfId="0" applyNumberFormat="1" applyFont="1" applyFill="1" applyBorder="1" applyProtection="1"/>
    <xf numFmtId="37" fontId="5" fillId="3" borderId="22" xfId="0" applyNumberFormat="1" applyFont="1" applyFill="1" applyBorder="1" applyProtection="1"/>
    <xf numFmtId="37" fontId="5" fillId="3" borderId="2" xfId="0" applyNumberFormat="1" applyFont="1" applyFill="1" applyBorder="1" applyProtection="1"/>
    <xf numFmtId="37" fontId="5" fillId="3" borderId="1" xfId="0" applyNumberFormat="1" applyFont="1" applyFill="1" applyBorder="1" applyAlignment="1" applyProtection="1">
      <alignment horizontal="center"/>
    </xf>
    <xf numFmtId="37" fontId="5" fillId="3" borderId="22" xfId="0" applyNumberFormat="1" applyFont="1" applyFill="1" applyBorder="1" applyAlignment="1" applyProtection="1">
      <alignment horizontal="center"/>
    </xf>
    <xf numFmtId="37" fontId="9" fillId="3" borderId="1" xfId="0" applyNumberFormat="1" applyFont="1" applyFill="1" applyBorder="1" applyProtection="1"/>
    <xf numFmtId="2" fontId="5" fillId="4" borderId="1" xfId="0" applyNumberFormat="1" applyFont="1" applyFill="1" applyBorder="1" applyProtection="1"/>
    <xf numFmtId="2" fontId="5" fillId="5" borderId="1" xfId="0" applyNumberFormat="1" applyFont="1" applyFill="1" applyBorder="1" applyProtection="1"/>
    <xf numFmtId="4" fontId="9" fillId="4" borderId="1" xfId="0" applyNumberFormat="1" applyFont="1" applyFill="1" applyBorder="1" applyProtection="1"/>
    <xf numFmtId="2" fontId="9" fillId="3" borderId="1" xfId="0" applyNumberFormat="1" applyFont="1" applyFill="1" applyBorder="1" applyProtection="1"/>
    <xf numFmtId="37" fontId="10" fillId="3" borderId="0" xfId="0" applyNumberFormat="1" applyFont="1" applyFill="1" applyProtection="1"/>
    <xf numFmtId="37" fontId="5" fillId="3" borderId="0" xfId="0" applyNumberFormat="1" applyFont="1" applyFill="1" applyAlignment="1" applyProtection="1">
      <alignment horizontal="center"/>
    </xf>
    <xf numFmtId="37" fontId="5" fillId="3" borderId="35" xfId="0" applyNumberFormat="1" applyFont="1" applyFill="1" applyBorder="1" applyAlignment="1" applyProtection="1">
      <alignment horizontal="center"/>
    </xf>
    <xf numFmtId="37" fontId="5" fillId="3" borderId="46" xfId="0" applyNumberFormat="1" applyFont="1" applyFill="1" applyBorder="1" applyAlignment="1" applyProtection="1">
      <alignment horizontal="center"/>
    </xf>
    <xf numFmtId="37" fontId="4" fillId="3" borderId="0" xfId="0" applyNumberFormat="1" applyFont="1" applyFill="1" applyProtection="1"/>
    <xf numFmtId="37" fontId="5" fillId="3" borderId="47" xfId="0" applyNumberFormat="1" applyFont="1" applyFill="1" applyBorder="1" applyAlignment="1" applyProtection="1">
      <alignment horizontal="center"/>
    </xf>
    <xf numFmtId="37" fontId="5" fillId="4" borderId="47" xfId="0" applyNumberFormat="1" applyFont="1" applyFill="1" applyBorder="1" applyAlignment="1" applyProtection="1">
      <alignment horizontal="center"/>
    </xf>
    <xf numFmtId="37" fontId="3" fillId="3" borderId="39" xfId="0" applyNumberFormat="1" applyFont="1" applyFill="1" applyBorder="1" applyProtection="1"/>
    <xf numFmtId="37" fontId="5" fillId="3" borderId="48" xfId="0" applyNumberFormat="1" applyFont="1" applyFill="1" applyBorder="1" applyAlignment="1" applyProtection="1">
      <alignment horizontal="center"/>
    </xf>
    <xf numFmtId="37" fontId="10" fillId="3" borderId="49" xfId="0" applyNumberFormat="1" applyFont="1" applyFill="1" applyBorder="1" applyProtection="1"/>
    <xf numFmtId="37" fontId="5" fillId="3" borderId="50" xfId="0" applyNumberFormat="1" applyFont="1" applyFill="1" applyBorder="1" applyProtection="1"/>
    <xf numFmtId="37" fontId="9" fillId="4" borderId="1" xfId="0" applyNumberFormat="1" applyFont="1" applyFill="1" applyBorder="1" applyProtection="1">
      <protection locked="0"/>
    </xf>
    <xf numFmtId="37" fontId="9" fillId="4" borderId="39" xfId="0" applyNumberFormat="1" applyFont="1" applyFill="1" applyBorder="1" applyProtection="1"/>
    <xf numFmtId="37" fontId="5" fillId="5" borderId="48" xfId="0" applyNumberFormat="1" applyFont="1" applyFill="1" applyBorder="1" applyProtection="1"/>
    <xf numFmtId="37" fontId="5" fillId="4" borderId="24" xfId="0" applyNumberFormat="1" applyFont="1" applyFill="1" applyBorder="1" applyAlignment="1" applyProtection="1">
      <alignment horizontal="center"/>
    </xf>
    <xf numFmtId="37" fontId="10" fillId="4" borderId="51" xfId="0" applyNumberFormat="1" applyFont="1" applyFill="1" applyBorder="1" applyProtection="1"/>
    <xf numFmtId="37" fontId="5" fillId="4" borderId="34" xfId="0" applyNumberFormat="1" applyFont="1" applyFill="1" applyBorder="1" applyProtection="1"/>
    <xf numFmtId="37" fontId="9" fillId="4" borderId="24" xfId="0" applyNumberFormat="1" applyFont="1" applyFill="1" applyBorder="1" applyProtection="1"/>
    <xf numFmtId="37" fontId="5" fillId="5" borderId="0" xfId="0" applyNumberFormat="1" applyFont="1" applyFill="1" applyBorder="1" applyProtection="1"/>
    <xf numFmtId="37" fontId="5" fillId="4" borderId="52" xfId="0" applyNumberFormat="1" applyFont="1" applyFill="1" applyBorder="1" applyProtection="1"/>
    <xf numFmtId="37" fontId="5" fillId="4" borderId="53" xfId="0" applyNumberFormat="1" applyFont="1" applyFill="1" applyBorder="1" applyProtection="1"/>
    <xf numFmtId="37" fontId="5" fillId="3" borderId="24" xfId="0" applyNumberFormat="1" applyFont="1" applyFill="1" applyBorder="1" applyAlignment="1" applyProtection="1">
      <alignment horizontal="center"/>
    </xf>
    <xf numFmtId="37" fontId="10" fillId="3" borderId="51" xfId="0" applyNumberFormat="1" applyFont="1" applyFill="1" applyBorder="1" applyProtection="1"/>
    <xf numFmtId="37" fontId="5" fillId="3" borderId="53" xfId="0" applyNumberFormat="1" applyFont="1" applyFill="1" applyBorder="1" applyProtection="1"/>
    <xf numFmtId="37" fontId="5" fillId="3" borderId="0" xfId="0" applyNumberFormat="1" applyFont="1" applyFill="1" applyBorder="1" applyAlignment="1" applyProtection="1">
      <alignment horizontal="center"/>
    </xf>
    <xf numFmtId="37" fontId="10" fillId="3" borderId="0" xfId="0" applyNumberFormat="1" applyFont="1" applyFill="1" applyBorder="1" applyProtection="1"/>
    <xf numFmtId="37" fontId="8" fillId="3" borderId="24" xfId="0" applyNumberFormat="1" applyFont="1" applyFill="1" applyBorder="1" applyAlignment="1" applyProtection="1">
      <alignment horizontal="center"/>
    </xf>
    <xf numFmtId="37" fontId="9" fillId="3" borderId="52" xfId="0" applyNumberFormat="1" applyFont="1" applyFill="1" applyBorder="1" applyProtection="1"/>
    <xf numFmtId="37" fontId="9" fillId="3" borderId="24" xfId="0" applyNumberFormat="1" applyFont="1" applyFill="1" applyBorder="1" applyProtection="1"/>
    <xf numFmtId="37" fontId="5" fillId="3" borderId="0" xfId="0" applyNumberFormat="1" applyFont="1" applyFill="1" applyBorder="1" applyProtection="1"/>
    <xf numFmtId="37" fontId="8" fillId="3" borderId="0" xfId="0" applyNumberFormat="1" applyFont="1" applyFill="1" applyBorder="1" applyAlignment="1" applyProtection="1">
      <alignment horizontal="center"/>
    </xf>
    <xf numFmtId="37" fontId="9" fillId="3" borderId="0" xfId="0" applyNumberFormat="1" applyFont="1" applyFill="1" applyBorder="1" applyProtection="1"/>
    <xf numFmtId="37" fontId="5" fillId="4" borderId="54" xfId="0" applyNumberFormat="1" applyFont="1" applyFill="1" applyBorder="1" applyAlignment="1" applyProtection="1">
      <alignment horizontal="center"/>
    </xf>
    <xf numFmtId="37" fontId="5" fillId="4" borderId="55" xfId="0" applyNumberFormat="1" applyFont="1" applyFill="1" applyBorder="1" applyAlignment="1" applyProtection="1">
      <alignment horizontal="center"/>
    </xf>
    <xf numFmtId="37" fontId="8" fillId="3" borderId="55" xfId="0" applyNumberFormat="1" applyFont="1" applyFill="1" applyBorder="1" applyAlignment="1" applyProtection="1">
      <alignment horizontal="center"/>
    </xf>
    <xf numFmtId="37" fontId="5" fillId="4" borderId="0" xfId="0" applyNumberFormat="1" applyFont="1" applyFill="1" applyBorder="1" applyAlignment="1" applyProtection="1">
      <alignment horizontal="center"/>
    </xf>
    <xf numFmtId="37" fontId="5" fillId="4" borderId="56" xfId="0" applyNumberFormat="1" applyFont="1" applyFill="1" applyBorder="1" applyAlignment="1" applyProtection="1">
      <alignment horizontal="center"/>
    </xf>
    <xf numFmtId="37" fontId="8" fillId="3" borderId="56" xfId="0" applyNumberFormat="1" applyFont="1" applyFill="1" applyBorder="1" applyAlignment="1" applyProtection="1">
      <alignment horizontal="center"/>
    </xf>
    <xf numFmtId="37" fontId="5" fillId="4" borderId="57" xfId="0" applyNumberFormat="1" applyFont="1" applyFill="1" applyBorder="1" applyAlignment="1" applyProtection="1">
      <alignment horizontal="center"/>
    </xf>
    <xf numFmtId="37" fontId="8" fillId="3" borderId="57" xfId="0" applyNumberFormat="1" applyFont="1" applyFill="1" applyBorder="1" applyAlignment="1" applyProtection="1">
      <alignment horizontal="center"/>
    </xf>
    <xf numFmtId="37" fontId="5" fillId="3" borderId="48" xfId="0" quotePrefix="1" applyNumberFormat="1" applyFont="1" applyFill="1" applyBorder="1" applyAlignment="1" applyProtection="1">
      <alignment horizontal="center"/>
    </xf>
    <xf numFmtId="37" fontId="9" fillId="4" borderId="49" xfId="0" applyNumberFormat="1" applyFont="1" applyFill="1" applyBorder="1" applyProtection="1"/>
    <xf numFmtId="37" fontId="11" fillId="4" borderId="58" xfId="0" applyNumberFormat="1" applyFont="1" applyFill="1" applyBorder="1" applyProtection="1"/>
    <xf numFmtId="37" fontId="11" fillId="4" borderId="59" xfId="0" applyNumberFormat="1" applyFont="1" applyFill="1" applyBorder="1" applyProtection="1"/>
    <xf numFmtId="37" fontId="5" fillId="3" borderId="59" xfId="0" quotePrefix="1" applyNumberFormat="1" applyFont="1" applyFill="1" applyBorder="1" applyAlignment="1" applyProtection="1">
      <alignment horizontal="center"/>
    </xf>
    <xf numFmtId="37" fontId="11" fillId="6" borderId="0" xfId="0" applyNumberFormat="1" applyFont="1" applyFill="1" applyBorder="1" applyAlignment="1" applyProtection="1">
      <alignment horizontal="right"/>
    </xf>
    <xf numFmtId="37" fontId="4" fillId="3" borderId="5" xfId="0" applyNumberFormat="1" applyFont="1" applyFill="1" applyBorder="1" applyProtection="1"/>
    <xf numFmtId="37" fontId="9" fillId="5" borderId="1" xfId="0" applyNumberFormat="1" applyFont="1" applyFill="1" applyBorder="1" applyProtection="1"/>
    <xf numFmtId="37" fontId="5" fillId="4" borderId="22" xfId="0" applyNumberFormat="1" applyFont="1" applyFill="1" applyBorder="1" applyAlignment="1" applyProtection="1">
      <alignment horizontal="center"/>
    </xf>
    <xf numFmtId="4" fontId="9" fillId="3" borderId="1" xfId="0" applyNumberFormat="1" applyFont="1" applyFill="1" applyBorder="1" applyProtection="1"/>
    <xf numFmtId="37" fontId="12" fillId="3" borderId="1" xfId="0" applyNumberFormat="1" applyFont="1" applyFill="1" applyBorder="1" applyAlignment="1" applyProtection="1">
      <alignment horizontal="center"/>
    </xf>
    <xf numFmtId="10" fontId="9" fillId="3" borderId="1" xfId="0" applyNumberFormat="1" applyFont="1" applyFill="1" applyBorder="1" applyAlignment="1" applyProtection="1">
      <alignment horizontal="center"/>
    </xf>
    <xf numFmtId="10" fontId="9" fillId="4" borderId="1" xfId="0" applyNumberFormat="1" applyFont="1" applyFill="1" applyBorder="1" applyAlignment="1" applyProtection="1">
      <alignment horizontal="center"/>
    </xf>
    <xf numFmtId="37" fontId="5" fillId="4" borderId="17" xfId="0" applyNumberFormat="1" applyFont="1" applyFill="1" applyBorder="1" applyAlignment="1" applyProtection="1">
      <alignment horizontal="center"/>
    </xf>
    <xf numFmtId="37" fontId="5" fillId="4" borderId="60" xfId="0" applyNumberFormat="1" applyFont="1" applyFill="1" applyBorder="1" applyProtection="1"/>
    <xf numFmtId="37" fontId="10" fillId="4" borderId="0" xfId="0" applyNumberFormat="1" applyFont="1" applyFill="1" applyBorder="1" applyProtection="1"/>
    <xf numFmtId="37" fontId="5" fillId="3" borderId="51" xfId="0" applyNumberFormat="1" applyFont="1" applyFill="1" applyBorder="1" applyAlignment="1" applyProtection="1">
      <alignment horizontal="center"/>
    </xf>
    <xf numFmtId="37" fontId="5" fillId="3" borderId="52" xfId="0" applyNumberFormat="1" applyFont="1" applyFill="1" applyBorder="1" applyProtection="1"/>
    <xf numFmtId="37" fontId="5" fillId="5" borderId="24" xfId="0" applyNumberFormat="1" applyFont="1" applyFill="1" applyBorder="1" applyProtection="1"/>
    <xf numFmtId="9" fontId="9" fillId="3" borderId="24" xfId="0" applyNumberFormat="1" applyFont="1" applyFill="1" applyBorder="1" applyAlignment="1" applyProtection="1">
      <alignment horizontal="center"/>
    </xf>
    <xf numFmtId="37" fontId="10" fillId="3" borderId="33" xfId="0" applyNumberFormat="1" applyFont="1" applyFill="1" applyBorder="1" applyProtection="1"/>
    <xf numFmtId="37" fontId="5" fillId="3" borderId="34" xfId="0" applyNumberFormat="1" applyFont="1" applyFill="1" applyBorder="1" applyProtection="1"/>
    <xf numFmtId="37" fontId="9" fillId="3" borderId="7" xfId="0" applyNumberFormat="1" applyFont="1" applyFill="1" applyBorder="1" applyProtection="1"/>
    <xf numFmtId="37" fontId="9" fillId="3" borderId="2" xfId="0" applyNumberFormat="1" applyFont="1" applyFill="1" applyBorder="1" applyProtection="1"/>
    <xf numFmtId="37" fontId="5" fillId="4" borderId="51" xfId="0" applyNumberFormat="1" applyFont="1" applyFill="1" applyBorder="1" applyAlignment="1" applyProtection="1">
      <alignment horizontal="center"/>
    </xf>
    <xf numFmtId="37" fontId="10" fillId="4" borderId="33" xfId="0" applyNumberFormat="1" applyFont="1" applyFill="1" applyBorder="1" applyProtection="1"/>
    <xf numFmtId="37" fontId="9" fillId="4" borderId="2" xfId="0" applyNumberFormat="1" applyFont="1" applyFill="1" applyBorder="1" applyProtection="1"/>
    <xf numFmtId="37" fontId="5" fillId="3" borderId="40" xfId="0" applyNumberFormat="1" applyFont="1" applyFill="1" applyBorder="1" applyAlignment="1" applyProtection="1">
      <alignment horizontal="center"/>
    </xf>
    <xf numFmtId="37" fontId="5" fillId="4" borderId="41" xfId="0" applyNumberFormat="1" applyFont="1" applyFill="1" applyBorder="1" applyProtection="1"/>
    <xf numFmtId="37" fontId="5" fillId="5" borderId="5" xfId="0" applyNumberFormat="1" applyFont="1" applyFill="1" applyBorder="1" applyProtection="1"/>
    <xf numFmtId="37" fontId="9" fillId="3" borderId="41" xfId="0" applyNumberFormat="1" applyFont="1" applyFill="1" applyBorder="1" applyProtection="1"/>
    <xf numFmtId="37" fontId="9" fillId="3" borderId="0" xfId="0" applyNumberFormat="1" applyFont="1" applyFill="1" applyProtection="1"/>
    <xf numFmtId="37" fontId="9" fillId="3" borderId="5" xfId="0" applyNumberFormat="1" applyFont="1" applyFill="1" applyBorder="1" applyProtection="1"/>
    <xf numFmtId="37" fontId="12" fillId="3" borderId="24" xfId="0" applyNumberFormat="1" applyFont="1" applyFill="1" applyBorder="1" applyAlignment="1" applyProtection="1">
      <alignment horizontal="center"/>
    </xf>
    <xf numFmtId="37" fontId="5" fillId="5" borderId="41" xfId="0" applyNumberFormat="1" applyFont="1" applyFill="1" applyBorder="1" applyProtection="1"/>
    <xf numFmtId="37" fontId="5" fillId="3" borderId="41" xfId="0" applyNumberFormat="1" applyFont="1" applyFill="1" applyBorder="1" applyAlignment="1" applyProtection="1">
      <alignment horizontal="center"/>
    </xf>
    <xf numFmtId="37" fontId="5" fillId="4" borderId="0" xfId="0" applyNumberFormat="1" applyFont="1" applyFill="1" applyProtection="1"/>
    <xf numFmtId="37" fontId="5" fillId="4" borderId="5" xfId="0" applyNumberFormat="1" applyFont="1" applyFill="1" applyBorder="1" applyProtection="1"/>
    <xf numFmtId="37" fontId="5" fillId="4" borderId="40" xfId="0" applyNumberFormat="1" applyFont="1" applyFill="1" applyBorder="1" applyAlignment="1" applyProtection="1">
      <alignment horizontal="center"/>
    </xf>
    <xf numFmtId="37" fontId="10" fillId="4" borderId="5" xfId="0" applyNumberFormat="1" applyFont="1" applyFill="1" applyBorder="1" applyProtection="1"/>
    <xf numFmtId="37" fontId="5" fillId="4" borderId="41" xfId="0" applyNumberFormat="1" applyFont="1" applyFill="1" applyBorder="1" applyAlignment="1" applyProtection="1">
      <alignment horizontal="center"/>
    </xf>
    <xf numFmtId="37" fontId="10" fillId="3" borderId="24" xfId="0" applyNumberFormat="1" applyFont="1" applyFill="1" applyBorder="1" applyAlignment="1" applyProtection="1"/>
    <xf numFmtId="37" fontId="3" fillId="3" borderId="24" xfId="0" applyNumberFormat="1" applyFont="1" applyFill="1" applyBorder="1" applyAlignment="1"/>
    <xf numFmtId="37" fontId="5" fillId="4" borderId="24" xfId="0" applyNumberFormat="1" applyFont="1" applyFill="1" applyBorder="1" applyProtection="1">
      <protection locked="0"/>
    </xf>
    <xf numFmtId="37" fontId="9" fillId="4" borderId="63" xfId="0" applyNumberFormat="1" applyFont="1" applyFill="1" applyBorder="1" applyProtection="1"/>
    <xf numFmtId="37" fontId="3" fillId="3" borderId="0" xfId="0" applyNumberFormat="1" applyFont="1" applyFill="1" applyAlignment="1" applyProtection="1">
      <alignment horizontal="right"/>
    </xf>
    <xf numFmtId="15" fontId="3" fillId="3" borderId="0" xfId="0" applyNumberFormat="1" applyFont="1" applyFill="1" applyProtection="1"/>
    <xf numFmtId="15" fontId="3" fillId="4" borderId="0" xfId="0" applyNumberFormat="1" applyFont="1" applyFill="1" applyAlignment="1" applyProtection="1">
      <alignment horizontal="centerContinuous"/>
    </xf>
    <xf numFmtId="15" fontId="1" fillId="4" borderId="0" xfId="0" applyNumberFormat="1" applyFont="1" applyFill="1" applyAlignment="1" applyProtection="1">
      <alignment horizontal="centerContinuous"/>
    </xf>
    <xf numFmtId="37" fontId="1" fillId="4" borderId="0" xfId="0" applyNumberFormat="1" applyFont="1" applyFill="1" applyBorder="1" applyAlignment="1" applyProtection="1">
      <alignment horizontal="centerContinuous"/>
    </xf>
    <xf numFmtId="37" fontId="4" fillId="4" borderId="0" xfId="0" applyNumberFormat="1" applyFont="1" applyFill="1" applyProtection="1"/>
    <xf numFmtId="37" fontId="3" fillId="4" borderId="0" xfId="0" applyNumberFormat="1" applyFont="1" applyFill="1" applyAlignment="1" applyProtection="1">
      <alignment horizontal="centerContinuous"/>
    </xf>
    <xf numFmtId="39" fontId="5" fillId="4" borderId="1" xfId="0" applyNumberFormat="1" applyFont="1" applyFill="1" applyBorder="1" applyProtection="1">
      <protection locked="0"/>
    </xf>
    <xf numFmtId="39" fontId="5" fillId="4" borderId="1" xfId="0" applyNumberFormat="1" applyFont="1" applyFill="1" applyBorder="1" applyProtection="1"/>
    <xf numFmtId="39" fontId="8" fillId="4" borderId="1" xfId="0" applyNumberFormat="1" applyFont="1" applyFill="1" applyBorder="1" applyProtection="1">
      <protection locked="0"/>
    </xf>
    <xf numFmtId="39" fontId="8" fillId="4" borderId="1" xfId="0" applyNumberFormat="1" applyFont="1" applyFill="1" applyBorder="1" applyProtection="1"/>
    <xf numFmtId="37" fontId="3" fillId="4" borderId="0" xfId="0" applyNumberFormat="1" applyFont="1" applyFill="1" applyAlignment="1" applyProtection="1">
      <alignment horizontal="left"/>
    </xf>
    <xf numFmtId="37" fontId="3" fillId="4" borderId="0" xfId="0" applyNumberFormat="1" applyFont="1" applyFill="1" applyProtection="1"/>
    <xf numFmtId="37" fontId="3" fillId="4" borderId="2" xfId="0" applyNumberFormat="1" applyFont="1" applyFill="1" applyBorder="1" applyAlignment="1" applyProtection="1">
      <alignment horizontal="center"/>
      <protection locked="0"/>
    </xf>
    <xf numFmtId="37" fontId="3" fillId="4" borderId="0" xfId="0" applyNumberFormat="1" applyFont="1" applyFill="1" applyBorder="1" applyProtection="1"/>
    <xf numFmtId="37" fontId="3" fillId="4" borderId="65" xfId="0" applyNumberFormat="1" applyFont="1" applyFill="1" applyBorder="1" applyAlignment="1" applyProtection="1">
      <alignment horizontal="center"/>
      <protection locked="0"/>
    </xf>
    <xf numFmtId="0" fontId="3" fillId="4" borderId="2" xfId="0" applyNumberFormat="1" applyFont="1" applyFill="1" applyBorder="1" applyAlignment="1" applyProtection="1">
      <alignment horizontal="center"/>
      <protection locked="0"/>
    </xf>
    <xf numFmtId="37" fontId="3" fillId="4" borderId="66" xfId="0" applyNumberFormat="1" applyFont="1" applyFill="1" applyBorder="1" applyAlignment="1" applyProtection="1">
      <alignment horizontal="center"/>
      <protection locked="0"/>
    </xf>
    <xf numFmtId="0" fontId="3" fillId="4" borderId="65" xfId="0" applyNumberFormat="1" applyFont="1" applyFill="1" applyBorder="1" applyAlignment="1" applyProtection="1">
      <alignment horizontal="center"/>
      <protection locked="0"/>
    </xf>
    <xf numFmtId="165" fontId="3" fillId="4" borderId="0" xfId="0" applyNumberFormat="1" applyFont="1" applyFill="1" applyBorder="1" applyProtection="1"/>
    <xf numFmtId="37" fontId="3" fillId="4" borderId="0" xfId="0" applyNumberFormat="1" applyFont="1" applyFill="1" applyBorder="1" applyAlignment="1" applyProtection="1">
      <alignment horizontal="centerContinuous"/>
    </xf>
    <xf numFmtId="37" fontId="3" fillId="4" borderId="5" xfId="0" applyNumberFormat="1" applyFont="1" applyFill="1" applyBorder="1" applyProtection="1"/>
    <xf numFmtId="37" fontId="5" fillId="4" borderId="5" xfId="0" applyNumberFormat="1" applyFont="1" applyFill="1" applyBorder="1" applyAlignment="1" applyProtection="1">
      <alignment horizontal="center"/>
    </xf>
    <xf numFmtId="37" fontId="5" fillId="4" borderId="6" xfId="0" applyNumberFormat="1" applyFont="1" applyFill="1" applyBorder="1" applyProtection="1"/>
    <xf numFmtId="37" fontId="3" fillId="4" borderId="7" xfId="0" applyNumberFormat="1" applyFont="1" applyFill="1" applyBorder="1" applyProtection="1"/>
    <xf numFmtId="37" fontId="5" fillId="4" borderId="67" xfId="0" applyNumberFormat="1" applyFont="1" applyFill="1" applyBorder="1" applyAlignment="1" applyProtection="1">
      <alignment horizontal="center" vertical="center"/>
    </xf>
    <xf numFmtId="37" fontId="5" fillId="4" borderId="4" xfId="0" applyNumberFormat="1" applyFont="1" applyFill="1" applyBorder="1" applyProtection="1"/>
    <xf numFmtId="37" fontId="5" fillId="4" borderId="8" xfId="0" applyNumberFormat="1" applyFont="1" applyFill="1" applyBorder="1" applyAlignment="1" applyProtection="1">
      <alignment horizontal="center" vertical="center"/>
    </xf>
    <xf numFmtId="37" fontId="3" fillId="4" borderId="1" xfId="0" applyNumberFormat="1" applyFont="1" applyFill="1" applyBorder="1" applyProtection="1"/>
    <xf numFmtId="39" fontId="5" fillId="4" borderId="8" xfId="0" applyNumberFormat="1" applyFont="1" applyFill="1" applyBorder="1" applyProtection="1"/>
    <xf numFmtId="39" fontId="5" fillId="5" borderId="1" xfId="0" applyNumberFormat="1" applyFont="1" applyFill="1" applyBorder="1" applyProtection="1"/>
    <xf numFmtId="37" fontId="1" fillId="4" borderId="4" xfId="0" applyNumberFormat="1" applyFont="1" applyFill="1" applyBorder="1" applyProtection="1"/>
    <xf numFmtId="37" fontId="1" fillId="4" borderId="1" xfId="0" applyNumberFormat="1" applyFont="1" applyFill="1" applyBorder="1" applyProtection="1"/>
    <xf numFmtId="7" fontId="1" fillId="4" borderId="1" xfId="0" applyNumberFormat="1" applyFont="1" applyFill="1" applyBorder="1" applyProtection="1"/>
    <xf numFmtId="7" fontId="1" fillId="4" borderId="8" xfId="0" applyNumberFormat="1" applyFont="1" applyFill="1" applyBorder="1" applyProtection="1"/>
    <xf numFmtId="39" fontId="5" fillId="5" borderId="8" xfId="0" applyNumberFormat="1" applyFont="1" applyFill="1" applyBorder="1" applyProtection="1"/>
    <xf numFmtId="37" fontId="3" fillId="4" borderId="2" xfId="0" applyNumberFormat="1" applyFont="1" applyFill="1" applyBorder="1" applyProtection="1">
      <protection locked="0"/>
    </xf>
    <xf numFmtId="37" fontId="3" fillId="4" borderId="3" xfId="0" applyNumberFormat="1" applyFont="1" applyFill="1" applyBorder="1" applyProtection="1">
      <protection locked="0"/>
    </xf>
    <xf numFmtId="37" fontId="3" fillId="4" borderId="9" xfId="0" applyNumberFormat="1" applyFont="1" applyFill="1" applyBorder="1" applyProtection="1"/>
    <xf numFmtId="37" fontId="3" fillId="4" borderId="4" xfId="0" applyNumberFormat="1" applyFont="1" applyFill="1" applyBorder="1" applyProtection="1">
      <protection locked="0"/>
    </xf>
    <xf numFmtId="37" fontId="3" fillId="4" borderId="10" xfId="0" applyNumberFormat="1" applyFont="1" applyFill="1" applyBorder="1" applyProtection="1"/>
    <xf numFmtId="37" fontId="5" fillId="5" borderId="8" xfId="0" applyNumberFormat="1" applyFont="1" applyFill="1" applyBorder="1" applyProtection="1"/>
    <xf numFmtId="37" fontId="5" fillId="4" borderId="8" xfId="0" applyNumberFormat="1" applyFont="1" applyFill="1" applyBorder="1" applyProtection="1"/>
    <xf numFmtId="37" fontId="5" fillId="4" borderId="62" xfId="0" applyNumberFormat="1" applyFont="1" applyFill="1" applyBorder="1" applyAlignment="1" applyProtection="1">
      <alignment wrapText="1"/>
    </xf>
    <xf numFmtId="37" fontId="3" fillId="4" borderId="64" xfId="0" applyNumberFormat="1" applyFont="1" applyFill="1" applyBorder="1" applyAlignment="1" applyProtection="1"/>
    <xf numFmtId="37" fontId="3" fillId="4" borderId="62" xfId="0" applyNumberFormat="1" applyFont="1" applyFill="1" applyBorder="1" applyProtection="1">
      <protection locked="0"/>
    </xf>
    <xf numFmtId="37" fontId="11" fillId="4" borderId="11" xfId="0" applyNumberFormat="1" applyFont="1" applyFill="1" applyBorder="1" applyProtection="1"/>
    <xf numFmtId="37" fontId="5" fillId="4" borderId="12" xfId="0" applyNumberFormat="1" applyFont="1" applyFill="1" applyBorder="1" applyProtection="1"/>
    <xf numFmtId="37" fontId="11" fillId="4" borderId="12" xfId="0" applyNumberFormat="1" applyFont="1" applyFill="1" applyBorder="1" applyProtection="1"/>
    <xf numFmtId="37" fontId="11" fillId="4" borderId="13" xfId="0" applyNumberFormat="1" applyFont="1" applyFill="1" applyBorder="1" applyProtection="1"/>
    <xf numFmtId="37" fontId="11" fillId="4" borderId="14" xfId="0" applyNumberFormat="1" applyFont="1" applyFill="1" applyBorder="1" applyProtection="1"/>
    <xf numFmtId="37" fontId="11" fillId="4" borderId="15" xfId="0" applyNumberFormat="1" applyFont="1" applyFill="1" applyBorder="1" applyProtection="1"/>
    <xf numFmtId="37" fontId="5" fillId="4" borderId="16" xfId="0" applyNumberFormat="1" applyFont="1" applyFill="1" applyBorder="1" applyProtection="1"/>
    <xf numFmtId="37" fontId="5" fillId="4" borderId="17" xfId="0" applyNumberFormat="1" applyFont="1" applyFill="1" applyBorder="1" applyProtection="1"/>
    <xf numFmtId="37" fontId="3" fillId="4" borderId="2" xfId="0" applyNumberFormat="1" applyFont="1" applyFill="1" applyBorder="1" applyProtection="1"/>
    <xf numFmtId="37" fontId="5" fillId="4" borderId="18" xfId="0" applyNumberFormat="1" applyFont="1" applyFill="1" applyBorder="1" applyProtection="1"/>
    <xf numFmtId="37" fontId="5" fillId="4" borderId="19" xfId="0" applyNumberFormat="1" applyFont="1" applyFill="1" applyBorder="1" applyProtection="1"/>
    <xf numFmtId="37" fontId="5" fillId="4" borderId="20" xfId="0" applyNumberFormat="1" applyFont="1" applyFill="1" applyBorder="1" applyProtection="1"/>
    <xf numFmtId="37" fontId="5" fillId="4" borderId="21" xfId="0" applyNumberFormat="1" applyFont="1" applyFill="1" applyBorder="1" applyProtection="1"/>
    <xf numFmtId="7" fontId="5" fillId="4" borderId="1" xfId="0" applyNumberFormat="1" applyFont="1" applyFill="1" applyBorder="1" applyProtection="1"/>
    <xf numFmtId="7" fontId="5" fillId="4" borderId="8" xfId="0" applyNumberFormat="1" applyFont="1" applyFill="1" applyBorder="1" applyProtection="1"/>
    <xf numFmtId="37" fontId="3" fillId="5" borderId="1" xfId="0" applyNumberFormat="1" applyFont="1" applyFill="1" applyBorder="1" applyProtection="1"/>
    <xf numFmtId="37" fontId="3" fillId="5" borderId="23" xfId="0" applyNumberFormat="1" applyFont="1" applyFill="1" applyBorder="1" applyProtection="1"/>
    <xf numFmtId="39" fontId="5" fillId="4" borderId="23" xfId="0" applyNumberFormat="1" applyFont="1" applyFill="1" applyBorder="1" applyProtection="1"/>
    <xf numFmtId="37" fontId="8" fillId="4" borderId="4" xfId="0" applyNumberFormat="1" applyFont="1" applyFill="1" applyBorder="1" applyProtection="1"/>
    <xf numFmtId="37" fontId="8" fillId="4" borderId="1" xfId="0" applyNumberFormat="1" applyFont="1" applyFill="1" applyBorder="1" applyProtection="1"/>
    <xf numFmtId="39" fontId="1" fillId="4" borderId="1" xfId="0" applyNumberFormat="1" applyFont="1" applyFill="1" applyBorder="1" applyProtection="1"/>
    <xf numFmtId="39" fontId="1" fillId="4" borderId="23" xfId="0" applyNumberFormat="1" applyFont="1" applyFill="1" applyBorder="1" applyProtection="1"/>
    <xf numFmtId="39" fontId="3" fillId="5" borderId="1" xfId="0" applyNumberFormat="1" applyFont="1" applyFill="1" applyBorder="1" applyProtection="1"/>
    <xf numFmtId="39" fontId="3" fillId="4" borderId="1" xfId="0" applyNumberFormat="1" applyFont="1" applyFill="1" applyBorder="1" applyProtection="1"/>
    <xf numFmtId="39" fontId="3" fillId="5" borderId="23" xfId="0" applyNumberFormat="1" applyFont="1" applyFill="1" applyBorder="1" applyProtection="1"/>
    <xf numFmtId="39" fontId="5" fillId="5" borderId="23" xfId="0" applyNumberFormat="1" applyFont="1" applyFill="1" applyBorder="1" applyProtection="1"/>
    <xf numFmtId="7" fontId="1" fillId="4" borderId="24" xfId="0" applyNumberFormat="1" applyFont="1" applyFill="1" applyBorder="1" applyProtection="1"/>
    <xf numFmtId="7" fontId="1" fillId="4" borderId="23" xfId="0" applyNumberFormat="1" applyFont="1" applyFill="1" applyBorder="1" applyProtection="1"/>
    <xf numFmtId="7" fontId="3" fillId="4" borderId="1" xfId="0" applyNumberFormat="1" applyFont="1" applyFill="1" applyBorder="1" applyProtection="1"/>
    <xf numFmtId="7" fontId="3" fillId="4" borderId="23" xfId="0" applyNumberFormat="1" applyFont="1" applyFill="1" applyBorder="1" applyProtection="1"/>
    <xf numFmtId="37" fontId="8" fillId="4" borderId="25" xfId="0" applyNumberFormat="1" applyFont="1" applyFill="1" applyBorder="1" applyProtection="1"/>
    <xf numFmtId="7" fontId="1" fillId="4" borderId="20" xfId="0" applyNumberFormat="1" applyFont="1" applyFill="1" applyBorder="1" applyProtection="1"/>
    <xf numFmtId="7" fontId="1" fillId="4" borderId="26" xfId="0" applyNumberFormat="1" applyFont="1" applyFill="1" applyBorder="1" applyProtection="1"/>
    <xf numFmtId="37" fontId="3" fillId="4" borderId="16" xfId="0" applyNumberFormat="1" applyFont="1" applyFill="1" applyBorder="1" applyProtection="1"/>
    <xf numFmtId="37" fontId="3" fillId="4" borderId="27" xfId="0" applyNumberFormat="1" applyFont="1" applyFill="1" applyBorder="1" applyProtection="1"/>
    <xf numFmtId="37" fontId="3" fillId="4" borderId="28" xfId="0" applyNumberFormat="1" applyFont="1" applyFill="1" applyBorder="1" applyProtection="1"/>
    <xf numFmtId="37" fontId="1" fillId="4" borderId="3" xfId="0" applyNumberFormat="1" applyFont="1" applyFill="1" applyBorder="1" applyProtection="1"/>
    <xf numFmtId="37" fontId="3" fillId="4" borderId="61" xfId="0" applyNumberFormat="1" applyFont="1" applyFill="1" applyBorder="1" applyProtection="1"/>
    <xf numFmtId="5" fontId="5" fillId="4" borderId="29" xfId="0" applyNumberFormat="1" applyFont="1" applyFill="1" applyBorder="1" applyProtection="1"/>
    <xf numFmtId="39" fontId="5" fillId="4" borderId="24" xfId="0" applyNumberFormat="1" applyFont="1" applyFill="1" applyBorder="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4"/>
  <sheetViews>
    <sheetView tabSelected="1" zoomScaleNormal="100" zoomScaleSheetLayoutView="100" workbookViewId="0">
      <selection sqref="A1:XFD1048576"/>
    </sheetView>
  </sheetViews>
  <sheetFormatPr defaultRowHeight="12.75" x14ac:dyDescent="0.2"/>
  <cols>
    <col min="1" max="1" width="22.28515625" style="167" customWidth="1"/>
    <col min="2" max="2" width="27.5703125" style="167" customWidth="1"/>
    <col min="3" max="3" width="15.42578125" style="167" customWidth="1"/>
    <col min="4" max="4" width="16.7109375" style="167" customWidth="1"/>
    <col min="5" max="5" width="17.5703125" style="167" customWidth="1"/>
    <col min="6" max="6" width="5.140625" style="167" customWidth="1"/>
    <col min="7" max="7" width="17" style="167" customWidth="1"/>
    <col min="8" max="16384" width="9.140625" style="167"/>
  </cols>
  <sheetData>
    <row r="1" spans="1:7" x14ac:dyDescent="0.2">
      <c r="A1" s="166" t="s">
        <v>241</v>
      </c>
      <c r="B1" s="161"/>
      <c r="C1" s="161"/>
      <c r="D1" s="161"/>
      <c r="E1" s="161"/>
      <c r="F1" s="161"/>
      <c r="G1" s="161"/>
    </row>
    <row r="2" spans="1:7" x14ac:dyDescent="0.2">
      <c r="A2" s="166"/>
      <c r="B2" s="161"/>
      <c r="C2" s="161"/>
      <c r="D2" s="161"/>
      <c r="E2" s="161"/>
      <c r="F2" s="161"/>
      <c r="G2" s="161"/>
    </row>
    <row r="3" spans="1:7" x14ac:dyDescent="0.2">
      <c r="A3" s="161" t="s">
        <v>195</v>
      </c>
      <c r="B3" s="161"/>
      <c r="C3" s="161"/>
      <c r="D3" s="161"/>
      <c r="E3" s="161"/>
      <c r="F3" s="161"/>
      <c r="G3" s="161"/>
    </row>
    <row r="4" spans="1:7" x14ac:dyDescent="0.2">
      <c r="A4" s="157" t="s">
        <v>196</v>
      </c>
      <c r="B4" s="161"/>
      <c r="C4" s="157"/>
      <c r="D4" s="161"/>
      <c r="E4" s="161"/>
      <c r="F4" s="161"/>
      <c r="G4" s="161"/>
    </row>
    <row r="5" spans="1:7" x14ac:dyDescent="0.2">
      <c r="A5" s="157" t="s">
        <v>236</v>
      </c>
      <c r="B5" s="158"/>
      <c r="C5" s="158"/>
      <c r="D5" s="161"/>
      <c r="E5" s="161"/>
      <c r="F5" s="161"/>
      <c r="G5" s="161"/>
    </row>
    <row r="7" spans="1:7" x14ac:dyDescent="0.2">
      <c r="A7" s="159" t="s">
        <v>216</v>
      </c>
      <c r="B7" s="161"/>
      <c r="C7" s="161"/>
      <c r="D7" s="161"/>
      <c r="E7" s="161"/>
      <c r="F7" s="161"/>
      <c r="G7" s="161"/>
    </row>
    <row r="9" spans="1:7" x14ac:dyDescent="0.2">
      <c r="A9" s="167" t="s">
        <v>86</v>
      </c>
      <c r="B9" s="168"/>
      <c r="C9" s="168"/>
      <c r="F9" s="169"/>
      <c r="G9" s="169"/>
    </row>
    <row r="10" spans="1:7" x14ac:dyDescent="0.2">
      <c r="A10" s="167" t="s">
        <v>98</v>
      </c>
      <c r="B10" s="170"/>
      <c r="C10" s="170"/>
      <c r="D10" s="167" t="s">
        <v>99</v>
      </c>
      <c r="F10" s="171"/>
      <c r="G10" s="171"/>
    </row>
    <row r="11" spans="1:7" x14ac:dyDescent="0.2">
      <c r="A11" s="167" t="s">
        <v>183</v>
      </c>
      <c r="B11" s="172"/>
      <c r="C11" s="172"/>
      <c r="D11" s="167" t="s">
        <v>225</v>
      </c>
      <c r="F11" s="173"/>
      <c r="G11" s="173"/>
    </row>
    <row r="12" spans="1:7" x14ac:dyDescent="0.2">
      <c r="B12" s="174"/>
      <c r="C12" s="169"/>
      <c r="G12" s="169"/>
    </row>
    <row r="13" spans="1:7" x14ac:dyDescent="0.2">
      <c r="A13" s="161" t="s">
        <v>197</v>
      </c>
      <c r="B13" s="175"/>
      <c r="C13" s="175"/>
      <c r="D13" s="175"/>
      <c r="E13" s="175"/>
      <c r="F13" s="175"/>
      <c r="G13" s="161"/>
    </row>
    <row r="15" spans="1:7" ht="13.5" thickBot="1" x14ac:dyDescent="0.25">
      <c r="A15" s="176"/>
      <c r="B15" s="176"/>
      <c r="C15" s="177" t="s">
        <v>100</v>
      </c>
      <c r="D15" s="177" t="s">
        <v>101</v>
      </c>
      <c r="E15" s="177" t="s">
        <v>102</v>
      </c>
      <c r="F15" s="177" t="s">
        <v>103</v>
      </c>
      <c r="G15" s="177" t="s">
        <v>104</v>
      </c>
    </row>
    <row r="16" spans="1:7" ht="13.5" thickTop="1" x14ac:dyDescent="0.2">
      <c r="A16" s="178"/>
      <c r="B16" s="28"/>
      <c r="C16" s="27" t="s">
        <v>5</v>
      </c>
      <c r="D16" s="27" t="s">
        <v>105</v>
      </c>
      <c r="E16" s="179"/>
      <c r="F16" s="27"/>
      <c r="G16" s="180" t="s">
        <v>218</v>
      </c>
    </row>
    <row r="17" spans="1:7" x14ac:dyDescent="0.2">
      <c r="A17" s="181" t="s">
        <v>106</v>
      </c>
      <c r="B17" s="36"/>
      <c r="C17" s="35" t="s">
        <v>107</v>
      </c>
      <c r="D17" s="35" t="s">
        <v>108</v>
      </c>
      <c r="E17" s="35" t="s">
        <v>109</v>
      </c>
      <c r="F17" s="35" t="s">
        <v>110</v>
      </c>
      <c r="G17" s="182"/>
    </row>
    <row r="18" spans="1:7" ht="15.95" customHeight="1" x14ac:dyDescent="0.2">
      <c r="A18" s="181" t="s">
        <v>111</v>
      </c>
      <c r="B18" s="183"/>
      <c r="C18" s="163">
        <f t="shared" ref="C18:C24" si="0">D18+E18+F18</f>
        <v>0</v>
      </c>
      <c r="D18" s="163">
        <f>D54</f>
        <v>0</v>
      </c>
      <c r="E18" s="163">
        <f>E54</f>
        <v>0</v>
      </c>
      <c r="F18" s="163"/>
      <c r="G18" s="184">
        <f t="shared" ref="G18:G24" si="1">E18+F18</f>
        <v>0</v>
      </c>
    </row>
    <row r="19" spans="1:7" ht="15.95" customHeight="1" x14ac:dyDescent="0.2">
      <c r="A19" s="181" t="s">
        <v>9</v>
      </c>
      <c r="B19" s="36"/>
      <c r="C19" s="163">
        <f t="shared" si="0"/>
        <v>0</v>
      </c>
      <c r="D19" s="163">
        <f>D61</f>
        <v>0</v>
      </c>
      <c r="E19" s="163">
        <f>E61</f>
        <v>0</v>
      </c>
      <c r="F19" s="163"/>
      <c r="G19" s="184">
        <f t="shared" si="1"/>
        <v>0</v>
      </c>
    </row>
    <row r="20" spans="1:7" ht="15.95" customHeight="1" x14ac:dyDescent="0.2">
      <c r="A20" s="181" t="s">
        <v>112</v>
      </c>
      <c r="B20" s="36"/>
      <c r="C20" s="163">
        <f t="shared" si="0"/>
        <v>0</v>
      </c>
      <c r="D20" s="163">
        <f>D71</f>
        <v>0</v>
      </c>
      <c r="E20" s="163">
        <f>E71</f>
        <v>0</v>
      </c>
      <c r="F20" s="163"/>
      <c r="G20" s="184">
        <f t="shared" si="1"/>
        <v>0</v>
      </c>
    </row>
    <row r="21" spans="1:7" ht="15.95" customHeight="1" x14ac:dyDescent="0.2">
      <c r="A21" s="181" t="s">
        <v>113</v>
      </c>
      <c r="B21" s="36"/>
      <c r="C21" s="163">
        <f t="shared" si="0"/>
        <v>0</v>
      </c>
      <c r="D21" s="163">
        <f>D88</f>
        <v>0</v>
      </c>
      <c r="E21" s="163">
        <f>E88</f>
        <v>0</v>
      </c>
      <c r="F21" s="163"/>
      <c r="G21" s="184">
        <f t="shared" si="1"/>
        <v>0</v>
      </c>
    </row>
    <row r="22" spans="1:7" ht="15.95" customHeight="1" x14ac:dyDescent="0.2">
      <c r="A22" s="181" t="s">
        <v>12</v>
      </c>
      <c r="B22" s="36"/>
      <c r="C22" s="163">
        <f t="shared" si="0"/>
        <v>0</v>
      </c>
      <c r="D22" s="163">
        <f>D89</f>
        <v>0</v>
      </c>
      <c r="E22" s="163">
        <f>E89</f>
        <v>0</v>
      </c>
      <c r="F22" s="163"/>
      <c r="G22" s="184">
        <f t="shared" si="1"/>
        <v>0</v>
      </c>
    </row>
    <row r="23" spans="1:7" ht="15.95" customHeight="1" x14ac:dyDescent="0.2">
      <c r="A23" s="181" t="s">
        <v>13</v>
      </c>
      <c r="B23" s="36"/>
      <c r="C23" s="163">
        <f t="shared" si="0"/>
        <v>0</v>
      </c>
      <c r="D23" s="163">
        <f>D96</f>
        <v>0</v>
      </c>
      <c r="E23" s="163">
        <f>E96</f>
        <v>0</v>
      </c>
      <c r="F23" s="163"/>
      <c r="G23" s="184">
        <f t="shared" si="1"/>
        <v>0</v>
      </c>
    </row>
    <row r="24" spans="1:7" ht="15.95" customHeight="1" x14ac:dyDescent="0.2">
      <c r="A24" s="181" t="s">
        <v>14</v>
      </c>
      <c r="B24" s="36"/>
      <c r="C24" s="163">
        <f t="shared" si="0"/>
        <v>0</v>
      </c>
      <c r="D24" s="163">
        <f>D98</f>
        <v>0</v>
      </c>
      <c r="E24" s="163">
        <f>E98</f>
        <v>0</v>
      </c>
      <c r="F24" s="163"/>
      <c r="G24" s="184">
        <f t="shared" si="1"/>
        <v>0</v>
      </c>
    </row>
    <row r="25" spans="1:7" ht="15.95" hidden="1" customHeight="1" x14ac:dyDescent="0.2">
      <c r="A25" s="181" t="s">
        <v>114</v>
      </c>
      <c r="B25" s="36"/>
      <c r="C25" s="163"/>
      <c r="D25" s="185"/>
      <c r="E25" s="163"/>
      <c r="F25" s="185"/>
      <c r="G25" s="184"/>
    </row>
    <row r="26" spans="1:7" ht="15.95" customHeight="1" x14ac:dyDescent="0.2">
      <c r="A26" s="186" t="s">
        <v>115</v>
      </c>
      <c r="B26" s="187"/>
      <c r="C26" s="188">
        <f>SUM(C18:C25)</f>
        <v>0</v>
      </c>
      <c r="D26" s="188">
        <f>SUM(D18:D25)</f>
        <v>0</v>
      </c>
      <c r="E26" s="188">
        <f>SUM(E18:E25)</f>
        <v>0</v>
      </c>
      <c r="F26" s="188"/>
      <c r="G26" s="189">
        <f>SUM(G18:G25)</f>
        <v>0</v>
      </c>
    </row>
    <row r="27" spans="1:7" ht="15.95" customHeight="1" x14ac:dyDescent="0.2">
      <c r="A27" s="181" t="s">
        <v>116</v>
      </c>
      <c r="B27" s="36"/>
      <c r="C27" s="185"/>
      <c r="D27" s="185"/>
      <c r="E27" s="185"/>
      <c r="F27" s="185"/>
      <c r="G27" s="190"/>
    </row>
    <row r="28" spans="1:7" ht="15.95" customHeight="1" x14ac:dyDescent="0.2">
      <c r="A28" s="181" t="s">
        <v>219</v>
      </c>
      <c r="B28" s="36"/>
      <c r="C28" s="163">
        <f>D28+E28+F28</f>
        <v>0</v>
      </c>
      <c r="D28" s="191"/>
      <c r="E28" s="192"/>
      <c r="F28" s="193"/>
      <c r="G28" s="184">
        <f>E28+F28</f>
        <v>0</v>
      </c>
    </row>
    <row r="29" spans="1:7" ht="15.95" customHeight="1" x14ac:dyDescent="0.2">
      <c r="A29" s="181" t="s">
        <v>117</v>
      </c>
      <c r="B29" s="36"/>
      <c r="C29" s="163">
        <f>D29+E29+F29</f>
        <v>0</v>
      </c>
      <c r="D29" s="191"/>
      <c r="E29" s="194"/>
      <c r="F29" s="195"/>
      <c r="G29" s="184">
        <f>E29+F29</f>
        <v>0</v>
      </c>
    </row>
    <row r="30" spans="1:7" ht="15.95" customHeight="1" x14ac:dyDescent="0.2">
      <c r="A30" s="181" t="s">
        <v>182</v>
      </c>
      <c r="B30" s="36"/>
      <c r="C30" s="163">
        <f>SUM(C26-C28-C29)</f>
        <v>0</v>
      </c>
      <c r="D30" s="163">
        <f>SUM(D26-D28-D29)</f>
        <v>0</v>
      </c>
      <c r="E30" s="163">
        <f>SUM(E26-E28-E29)</f>
        <v>0</v>
      </c>
      <c r="F30" s="163"/>
      <c r="G30" s="184">
        <f>SUM(G26-G28-G29)</f>
        <v>0</v>
      </c>
    </row>
    <row r="31" spans="1:7" ht="15.95" hidden="1" customHeight="1" x14ac:dyDescent="0.2">
      <c r="A31" s="181" t="s">
        <v>118</v>
      </c>
      <c r="B31" s="36"/>
      <c r="C31" s="40"/>
      <c r="D31" s="40"/>
      <c r="E31" s="40"/>
      <c r="F31" s="40"/>
      <c r="G31" s="196"/>
    </row>
    <row r="32" spans="1:7" ht="15.95" hidden="1" customHeight="1" x14ac:dyDescent="0.2">
      <c r="A32" s="181" t="s">
        <v>119</v>
      </c>
      <c r="B32" s="36"/>
      <c r="C32" s="36"/>
      <c r="D32" s="36"/>
      <c r="E32" s="36"/>
      <c r="F32" s="36"/>
      <c r="G32" s="197"/>
    </row>
    <row r="33" spans="1:7" ht="15.95" hidden="1" customHeight="1" x14ac:dyDescent="0.2">
      <c r="A33" s="181" t="s">
        <v>120</v>
      </c>
      <c r="B33" s="36"/>
      <c r="C33" s="36"/>
      <c r="D33" s="36"/>
      <c r="E33" s="36"/>
      <c r="F33" s="36"/>
      <c r="G33" s="197"/>
    </row>
    <row r="34" spans="1:7" ht="15.95" customHeight="1" thickBot="1" x14ac:dyDescent="0.25">
      <c r="A34" s="181" t="s">
        <v>235</v>
      </c>
      <c r="B34" s="36"/>
      <c r="C34" s="36">
        <f>D34+E34+F34</f>
        <v>0</v>
      </c>
      <c r="D34" s="191"/>
      <c r="E34" s="192"/>
      <c r="F34" s="193"/>
      <c r="G34" s="197">
        <f>E34+F34</f>
        <v>0</v>
      </c>
    </row>
    <row r="35" spans="1:7" ht="15.95" hidden="1" customHeight="1" x14ac:dyDescent="0.2">
      <c r="A35" s="181" t="s">
        <v>121</v>
      </c>
      <c r="B35" s="36"/>
      <c r="C35" s="36"/>
      <c r="D35" s="36"/>
      <c r="E35" s="36"/>
      <c r="F35" s="36"/>
      <c r="G35" s="197"/>
    </row>
    <row r="36" spans="1:7" ht="23.1" hidden="1" customHeight="1" thickBot="1" x14ac:dyDescent="0.25">
      <c r="A36" s="198" t="s">
        <v>210</v>
      </c>
      <c r="B36" s="199"/>
      <c r="C36" s="36">
        <f>D36+E36+F36</f>
        <v>0</v>
      </c>
      <c r="D36" s="191"/>
      <c r="E36" s="200"/>
      <c r="F36" s="193"/>
      <c r="G36" s="197">
        <f>E36+F36</f>
        <v>0</v>
      </c>
    </row>
    <row r="37" spans="1:7" ht="15.95" customHeight="1" thickBot="1" x14ac:dyDescent="0.3">
      <c r="A37" s="201" t="s">
        <v>176</v>
      </c>
      <c r="B37" s="202"/>
      <c r="C37" s="203">
        <f>SUM(C32:C36)</f>
        <v>0</v>
      </c>
      <c r="D37" s="203">
        <f>SUM(D32:D36)</f>
        <v>0</v>
      </c>
      <c r="E37" s="204">
        <f>SUM(E32:E36)</f>
        <v>0</v>
      </c>
      <c r="F37" s="205"/>
      <c r="G37" s="206">
        <f>E37+F37</f>
        <v>0</v>
      </c>
    </row>
    <row r="38" spans="1:7" ht="15.95" hidden="1" customHeight="1" thickBot="1" x14ac:dyDescent="0.25">
      <c r="A38" s="207" t="s">
        <v>177</v>
      </c>
      <c r="B38" s="28"/>
      <c r="C38" s="28"/>
      <c r="D38" s="208"/>
      <c r="E38" s="209"/>
      <c r="F38" s="210"/>
      <c r="G38" s="211"/>
    </row>
    <row r="39" spans="1:7" ht="15.95" customHeight="1" thickBot="1" x14ac:dyDescent="0.3">
      <c r="A39" s="201" t="s">
        <v>178</v>
      </c>
      <c r="B39" s="202"/>
      <c r="C39" s="203">
        <f>+C38+C37</f>
        <v>0</v>
      </c>
      <c r="D39" s="203">
        <f>+D37+D38</f>
        <v>0</v>
      </c>
      <c r="E39" s="203">
        <f>+E37+E38</f>
        <v>0</v>
      </c>
      <c r="F39" s="203"/>
      <c r="G39" s="206">
        <f>E39+F39</f>
        <v>0</v>
      </c>
    </row>
    <row r="40" spans="1:7" ht="15.95" hidden="1" customHeight="1" x14ac:dyDescent="0.2">
      <c r="A40" s="181" t="s">
        <v>122</v>
      </c>
      <c r="B40" s="36"/>
      <c r="C40" s="36"/>
      <c r="D40" s="36"/>
      <c r="E40" s="36"/>
      <c r="F40" s="36"/>
      <c r="G40" s="197"/>
    </row>
    <row r="41" spans="1:7" ht="15.95" hidden="1" customHeight="1" thickBot="1" x14ac:dyDescent="0.25">
      <c r="A41" s="181" t="s">
        <v>123</v>
      </c>
      <c r="B41" s="183"/>
      <c r="C41" s="212"/>
      <c r="D41" s="212"/>
      <c r="E41" s="212"/>
      <c r="F41" s="212"/>
      <c r="G41" s="213"/>
    </row>
    <row r="42" spans="1:7" ht="15.95" customHeight="1" x14ac:dyDescent="0.2">
      <c r="A42" s="181" t="s">
        <v>124</v>
      </c>
      <c r="B42" s="36"/>
      <c r="C42" s="214">
        <f>IF(OR(C26=0,C39=0),0,SUM(C26/C39))</f>
        <v>0</v>
      </c>
      <c r="D42" s="214">
        <f>IF(OR(D26=0,D39=0),0,SUM(D26/D39))</f>
        <v>0</v>
      </c>
      <c r="E42" s="214">
        <f>IF(OR(E26=0,E39=0),0,SUM(E26/E39))</f>
        <v>0</v>
      </c>
      <c r="F42" s="214"/>
      <c r="G42" s="215">
        <f>IF(OR(G26=0,G39=0),0,SUM(G26/G39))</f>
        <v>0</v>
      </c>
    </row>
    <row r="43" spans="1:7" ht="15.95" hidden="1" customHeight="1" x14ac:dyDescent="0.2">
      <c r="A43" s="181" t="s">
        <v>125</v>
      </c>
      <c r="B43" s="36"/>
      <c r="C43" s="214"/>
      <c r="D43" s="214"/>
      <c r="E43" s="214"/>
      <c r="F43" s="214"/>
      <c r="G43" s="215"/>
    </row>
    <row r="45" spans="1:7" x14ac:dyDescent="0.2">
      <c r="A45" s="160"/>
    </row>
    <row r="46" spans="1:7" x14ac:dyDescent="0.2">
      <c r="A46" s="161" t="s">
        <v>198</v>
      </c>
      <c r="B46" s="161"/>
      <c r="C46" s="161"/>
      <c r="D46" s="161"/>
      <c r="E46" s="161"/>
      <c r="F46" s="161"/>
      <c r="G46" s="161"/>
    </row>
    <row r="48" spans="1:7" ht="13.5" thickBot="1" x14ac:dyDescent="0.25">
      <c r="A48" s="147" t="s">
        <v>126</v>
      </c>
      <c r="B48" s="147"/>
      <c r="C48" s="177" t="s">
        <v>100</v>
      </c>
      <c r="D48" s="177" t="s">
        <v>101</v>
      </c>
      <c r="E48" s="177" t="s">
        <v>102</v>
      </c>
      <c r="F48" s="177" t="s">
        <v>103</v>
      </c>
      <c r="G48" s="177" t="s">
        <v>104</v>
      </c>
    </row>
    <row r="49" spans="1:7" ht="13.5" thickTop="1" x14ac:dyDescent="0.2">
      <c r="A49" s="178"/>
      <c r="B49" s="28"/>
      <c r="C49" s="27" t="s">
        <v>5</v>
      </c>
      <c r="D49" s="27" t="s">
        <v>105</v>
      </c>
      <c r="E49" s="179"/>
      <c r="F49" s="27"/>
      <c r="G49" s="180" t="s">
        <v>218</v>
      </c>
    </row>
    <row r="50" spans="1:7" x14ac:dyDescent="0.2">
      <c r="A50" s="181" t="s">
        <v>106</v>
      </c>
      <c r="B50" s="36"/>
      <c r="C50" s="35" t="s">
        <v>107</v>
      </c>
      <c r="D50" s="35" t="s">
        <v>108</v>
      </c>
      <c r="E50" s="35" t="s">
        <v>109</v>
      </c>
      <c r="F50" s="118" t="s">
        <v>110</v>
      </c>
      <c r="G50" s="182"/>
    </row>
    <row r="51" spans="1:7" x14ac:dyDescent="0.2">
      <c r="A51" s="181" t="s">
        <v>127</v>
      </c>
      <c r="B51" s="183"/>
      <c r="C51" s="216"/>
      <c r="D51" s="216"/>
      <c r="E51" s="216"/>
      <c r="F51" s="216"/>
      <c r="G51" s="217"/>
    </row>
    <row r="52" spans="1:7" x14ac:dyDescent="0.2">
      <c r="A52" s="181" t="s">
        <v>128</v>
      </c>
      <c r="B52" s="183"/>
      <c r="C52" s="163">
        <f>E52+D52+F52</f>
        <v>0</v>
      </c>
      <c r="D52" s="162"/>
      <c r="E52" s="162"/>
      <c r="F52" s="163"/>
      <c r="G52" s="218">
        <f>E52+F52</f>
        <v>0</v>
      </c>
    </row>
    <row r="53" spans="1:7" x14ac:dyDescent="0.2">
      <c r="A53" s="181" t="s">
        <v>129</v>
      </c>
      <c r="B53" s="36"/>
      <c r="C53" s="163">
        <f>D53+E53+F53</f>
        <v>0</v>
      </c>
      <c r="D53" s="162"/>
      <c r="E53" s="162"/>
      <c r="F53" s="163"/>
      <c r="G53" s="218">
        <f>E53+F53</f>
        <v>0</v>
      </c>
    </row>
    <row r="54" spans="1:7" x14ac:dyDescent="0.2">
      <c r="A54" s="219" t="s">
        <v>130</v>
      </c>
      <c r="B54" s="220"/>
      <c r="C54" s="221">
        <f>C52+C53</f>
        <v>0</v>
      </c>
      <c r="D54" s="221">
        <f>D52+D53</f>
        <v>0</v>
      </c>
      <c r="E54" s="221">
        <f>E52+E53</f>
        <v>0</v>
      </c>
      <c r="F54" s="221"/>
      <c r="G54" s="222">
        <f>G52+G53</f>
        <v>0</v>
      </c>
    </row>
    <row r="55" spans="1:7" x14ac:dyDescent="0.2">
      <c r="A55" s="181" t="s">
        <v>131</v>
      </c>
      <c r="B55" s="36"/>
      <c r="C55" s="223"/>
      <c r="D55" s="223"/>
      <c r="E55" s="223"/>
      <c r="F55" s="224"/>
      <c r="G55" s="225"/>
    </row>
    <row r="56" spans="1:7" x14ac:dyDescent="0.2">
      <c r="A56" s="181" t="s">
        <v>132</v>
      </c>
      <c r="B56" s="36"/>
      <c r="C56" s="163">
        <f>D56+E56+F56</f>
        <v>0</v>
      </c>
      <c r="D56" s="162"/>
      <c r="E56" s="162"/>
      <c r="F56" s="163"/>
      <c r="G56" s="218">
        <f>E56+F56</f>
        <v>0</v>
      </c>
    </row>
    <row r="57" spans="1:7" x14ac:dyDescent="0.2">
      <c r="A57" s="181" t="s">
        <v>133</v>
      </c>
      <c r="B57" s="36"/>
      <c r="C57" s="163">
        <f>D57+E57+F57</f>
        <v>0</v>
      </c>
      <c r="D57" s="162"/>
      <c r="E57" s="162"/>
      <c r="F57" s="163"/>
      <c r="G57" s="218">
        <v>0</v>
      </c>
    </row>
    <row r="58" spans="1:7" x14ac:dyDescent="0.2">
      <c r="A58" s="181" t="s">
        <v>134</v>
      </c>
      <c r="B58" s="36"/>
      <c r="C58" s="163">
        <f>D58+E58+F58</f>
        <v>0</v>
      </c>
      <c r="D58" s="162"/>
      <c r="E58" s="162"/>
      <c r="F58" s="163"/>
      <c r="G58" s="218">
        <f>E58+F58</f>
        <v>0</v>
      </c>
    </row>
    <row r="59" spans="1:7" x14ac:dyDescent="0.2">
      <c r="A59" s="181" t="s">
        <v>135</v>
      </c>
      <c r="B59" s="36"/>
      <c r="C59" s="163">
        <f>D59+E59+F59</f>
        <v>0</v>
      </c>
      <c r="D59" s="162"/>
      <c r="E59" s="162"/>
      <c r="F59" s="163"/>
      <c r="G59" s="218">
        <f>E59+F59</f>
        <v>0</v>
      </c>
    </row>
    <row r="60" spans="1:7" x14ac:dyDescent="0.2">
      <c r="A60" s="181" t="s">
        <v>136</v>
      </c>
      <c r="B60" s="36"/>
      <c r="C60" s="163">
        <f>D60+E60+F60</f>
        <v>0</v>
      </c>
      <c r="D60" s="162"/>
      <c r="E60" s="162"/>
      <c r="F60" s="163"/>
      <c r="G60" s="218">
        <f>E60+F60</f>
        <v>0</v>
      </c>
    </row>
    <row r="61" spans="1:7" x14ac:dyDescent="0.2">
      <c r="A61" s="219" t="s">
        <v>137</v>
      </c>
      <c r="B61" s="36"/>
      <c r="C61" s="221">
        <f>SUM(C56:C60)</f>
        <v>0</v>
      </c>
      <c r="D61" s="221">
        <f>SUM(D56:D60)</f>
        <v>0</v>
      </c>
      <c r="E61" s="221">
        <f>SUM(E56:E60)</f>
        <v>0</v>
      </c>
      <c r="F61" s="221"/>
      <c r="G61" s="222">
        <f>SUM(G56:G60)</f>
        <v>0</v>
      </c>
    </row>
    <row r="62" spans="1:7" x14ac:dyDescent="0.2">
      <c r="A62" s="181" t="s">
        <v>138</v>
      </c>
      <c r="B62" s="36"/>
      <c r="C62" s="223"/>
      <c r="D62" s="223"/>
      <c r="E62" s="223"/>
      <c r="F62" s="224"/>
      <c r="G62" s="225"/>
    </row>
    <row r="63" spans="1:7" x14ac:dyDescent="0.2">
      <c r="A63" s="181" t="s">
        <v>139</v>
      </c>
      <c r="B63" s="36"/>
      <c r="C63" s="163">
        <f t="shared" ref="C63:C70" si="2">D63+E63+F63</f>
        <v>0</v>
      </c>
      <c r="D63" s="162"/>
      <c r="E63" s="162"/>
      <c r="F63" s="163"/>
      <c r="G63" s="218">
        <f t="shared" ref="G63:G70" si="3">E63+F63</f>
        <v>0</v>
      </c>
    </row>
    <row r="64" spans="1:7" x14ac:dyDescent="0.2">
      <c r="A64" s="181" t="s">
        <v>140</v>
      </c>
      <c r="B64" s="36"/>
      <c r="C64" s="163">
        <f t="shared" si="2"/>
        <v>0</v>
      </c>
      <c r="D64" s="162"/>
      <c r="E64" s="162"/>
      <c r="F64" s="163"/>
      <c r="G64" s="218">
        <f t="shared" si="3"/>
        <v>0</v>
      </c>
    </row>
    <row r="65" spans="1:7" x14ac:dyDescent="0.2">
      <c r="A65" s="181" t="s">
        <v>141</v>
      </c>
      <c r="B65" s="36"/>
      <c r="C65" s="163">
        <f t="shared" si="2"/>
        <v>0</v>
      </c>
      <c r="D65" s="162"/>
      <c r="E65" s="162"/>
      <c r="F65" s="163"/>
      <c r="G65" s="218">
        <f t="shared" si="3"/>
        <v>0</v>
      </c>
    </row>
    <row r="66" spans="1:7" x14ac:dyDescent="0.2">
      <c r="A66" s="181" t="s">
        <v>142</v>
      </c>
      <c r="B66" s="36"/>
      <c r="C66" s="163">
        <f t="shared" si="2"/>
        <v>0</v>
      </c>
      <c r="D66" s="162"/>
      <c r="E66" s="162"/>
      <c r="F66" s="163"/>
      <c r="G66" s="218">
        <f t="shared" si="3"/>
        <v>0</v>
      </c>
    </row>
    <row r="67" spans="1:7" x14ac:dyDescent="0.2">
      <c r="A67" s="181" t="s">
        <v>143</v>
      </c>
      <c r="B67" s="36"/>
      <c r="C67" s="163">
        <f t="shared" si="2"/>
        <v>0</v>
      </c>
      <c r="D67" s="162"/>
      <c r="E67" s="162"/>
      <c r="F67" s="163"/>
      <c r="G67" s="218">
        <f t="shared" si="3"/>
        <v>0</v>
      </c>
    </row>
    <row r="68" spans="1:7" x14ac:dyDescent="0.2">
      <c r="A68" s="181" t="s">
        <v>144</v>
      </c>
      <c r="B68" s="36"/>
      <c r="C68" s="163">
        <f t="shared" si="2"/>
        <v>0</v>
      </c>
      <c r="D68" s="162"/>
      <c r="E68" s="162"/>
      <c r="F68" s="163"/>
      <c r="G68" s="218">
        <f t="shared" si="3"/>
        <v>0</v>
      </c>
    </row>
    <row r="69" spans="1:7" x14ac:dyDescent="0.2">
      <c r="A69" s="181" t="s">
        <v>145</v>
      </c>
      <c r="B69" s="36"/>
      <c r="C69" s="163">
        <f t="shared" si="2"/>
        <v>0</v>
      </c>
      <c r="D69" s="162"/>
      <c r="E69" s="162"/>
      <c r="F69" s="163"/>
      <c r="G69" s="218">
        <f t="shared" si="3"/>
        <v>0</v>
      </c>
    </row>
    <row r="70" spans="1:7" x14ac:dyDescent="0.2">
      <c r="A70" s="181" t="s">
        <v>136</v>
      </c>
      <c r="B70" s="36"/>
      <c r="C70" s="163">
        <f t="shared" si="2"/>
        <v>0</v>
      </c>
      <c r="D70" s="162"/>
      <c r="E70" s="162"/>
      <c r="F70" s="163"/>
      <c r="G70" s="218">
        <f t="shared" si="3"/>
        <v>0</v>
      </c>
    </row>
    <row r="71" spans="1:7" x14ac:dyDescent="0.2">
      <c r="A71" s="219" t="s">
        <v>146</v>
      </c>
      <c r="B71" s="220"/>
      <c r="C71" s="221">
        <f>SUM(C63:C70)</f>
        <v>0</v>
      </c>
      <c r="D71" s="221">
        <f>SUM(D63:D70)</f>
        <v>0</v>
      </c>
      <c r="E71" s="221">
        <f>SUM(E63:E70)</f>
        <v>0</v>
      </c>
      <c r="F71" s="221"/>
      <c r="G71" s="222">
        <f>SUM(G63:G70)</f>
        <v>0</v>
      </c>
    </row>
    <row r="72" spans="1:7" x14ac:dyDescent="0.2">
      <c r="A72" s="181" t="s">
        <v>147</v>
      </c>
      <c r="B72" s="36"/>
      <c r="C72" s="223"/>
      <c r="D72" s="223"/>
      <c r="E72" s="223"/>
      <c r="F72" s="224"/>
      <c r="G72" s="225"/>
    </row>
    <row r="73" spans="1:7" x14ac:dyDescent="0.2">
      <c r="A73" s="181" t="s">
        <v>148</v>
      </c>
      <c r="B73" s="36"/>
      <c r="C73" s="163">
        <f t="shared" ref="C73:C81" si="4">D73+E73+F73</f>
        <v>0</v>
      </c>
      <c r="D73" s="162"/>
      <c r="E73" s="162"/>
      <c r="F73" s="163"/>
      <c r="G73" s="218">
        <f t="shared" ref="G73:G81" si="5">E73+F73</f>
        <v>0</v>
      </c>
    </row>
    <row r="74" spans="1:7" x14ac:dyDescent="0.2">
      <c r="A74" s="181" t="s">
        <v>149</v>
      </c>
      <c r="B74" s="36"/>
      <c r="C74" s="163">
        <f t="shared" si="4"/>
        <v>0</v>
      </c>
      <c r="D74" s="162"/>
      <c r="E74" s="162"/>
      <c r="F74" s="163"/>
      <c r="G74" s="218">
        <f t="shared" si="5"/>
        <v>0</v>
      </c>
    </row>
    <row r="75" spans="1:7" x14ac:dyDescent="0.2">
      <c r="A75" s="181" t="s">
        <v>150</v>
      </c>
      <c r="B75" s="36"/>
      <c r="C75" s="163">
        <f t="shared" si="4"/>
        <v>0</v>
      </c>
      <c r="D75" s="162"/>
      <c r="E75" s="162"/>
      <c r="F75" s="163"/>
      <c r="G75" s="218">
        <f t="shared" si="5"/>
        <v>0</v>
      </c>
    </row>
    <row r="76" spans="1:7" x14ac:dyDescent="0.2">
      <c r="A76" s="181" t="s">
        <v>151</v>
      </c>
      <c r="B76" s="36"/>
      <c r="C76" s="163">
        <f t="shared" si="4"/>
        <v>0</v>
      </c>
      <c r="D76" s="162"/>
      <c r="E76" s="162"/>
      <c r="F76" s="163"/>
      <c r="G76" s="218">
        <f t="shared" si="5"/>
        <v>0</v>
      </c>
    </row>
    <row r="77" spans="1:7" x14ac:dyDescent="0.2">
      <c r="A77" s="181" t="s">
        <v>152</v>
      </c>
      <c r="B77" s="36"/>
      <c r="C77" s="163">
        <f t="shared" si="4"/>
        <v>0</v>
      </c>
      <c r="D77" s="162"/>
      <c r="E77" s="162"/>
      <c r="F77" s="163"/>
      <c r="G77" s="218">
        <f t="shared" si="5"/>
        <v>0</v>
      </c>
    </row>
    <row r="78" spans="1:7" x14ac:dyDescent="0.2">
      <c r="A78" s="181" t="s">
        <v>153</v>
      </c>
      <c r="B78" s="183"/>
      <c r="C78" s="163">
        <f t="shared" si="4"/>
        <v>0</v>
      </c>
      <c r="D78" s="162"/>
      <c r="E78" s="162"/>
      <c r="F78" s="163"/>
      <c r="G78" s="218">
        <f t="shared" si="5"/>
        <v>0</v>
      </c>
    </row>
    <row r="79" spans="1:7" x14ac:dyDescent="0.2">
      <c r="A79" s="181" t="s">
        <v>154</v>
      </c>
      <c r="B79" s="183"/>
      <c r="C79" s="163">
        <f t="shared" si="4"/>
        <v>0</v>
      </c>
      <c r="D79" s="162"/>
      <c r="E79" s="162"/>
      <c r="F79" s="163"/>
      <c r="G79" s="218">
        <f t="shared" si="5"/>
        <v>0</v>
      </c>
    </row>
    <row r="80" spans="1:7" x14ac:dyDescent="0.2">
      <c r="A80" s="181" t="s">
        <v>155</v>
      </c>
      <c r="B80" s="183"/>
      <c r="C80" s="163">
        <f t="shared" si="4"/>
        <v>0</v>
      </c>
      <c r="D80" s="162"/>
      <c r="E80" s="162"/>
      <c r="F80" s="163"/>
      <c r="G80" s="218">
        <f t="shared" si="5"/>
        <v>0</v>
      </c>
    </row>
    <row r="81" spans="1:7" x14ac:dyDescent="0.2">
      <c r="A81" s="181" t="s">
        <v>156</v>
      </c>
      <c r="B81" s="183"/>
      <c r="C81" s="163">
        <f t="shared" si="4"/>
        <v>0</v>
      </c>
      <c r="D81" s="162"/>
      <c r="E81" s="162"/>
      <c r="F81" s="163"/>
      <c r="G81" s="218">
        <f t="shared" si="5"/>
        <v>0</v>
      </c>
    </row>
    <row r="82" spans="1:7" x14ac:dyDescent="0.2">
      <c r="A82" s="181" t="s">
        <v>157</v>
      </c>
      <c r="B82" s="36"/>
      <c r="C82" s="163">
        <f t="shared" ref="C82:C87" si="6">D82+E82+F82</f>
        <v>0</v>
      </c>
      <c r="D82" s="162"/>
      <c r="E82" s="162"/>
      <c r="F82" s="163"/>
      <c r="G82" s="218">
        <f t="shared" ref="G82:G87" si="7">E82+F82</f>
        <v>0</v>
      </c>
    </row>
    <row r="83" spans="1:7" x14ac:dyDescent="0.2">
      <c r="A83" s="181" t="s">
        <v>158</v>
      </c>
      <c r="B83" s="36"/>
      <c r="C83" s="163">
        <f t="shared" si="6"/>
        <v>0</v>
      </c>
      <c r="D83" s="162"/>
      <c r="E83" s="162"/>
      <c r="F83" s="163"/>
      <c r="G83" s="218">
        <f t="shared" si="7"/>
        <v>0</v>
      </c>
    </row>
    <row r="84" spans="1:7" x14ac:dyDescent="0.2">
      <c r="A84" s="181" t="s">
        <v>159</v>
      </c>
      <c r="B84" s="36"/>
      <c r="C84" s="163">
        <f t="shared" si="6"/>
        <v>0</v>
      </c>
      <c r="D84" s="162"/>
      <c r="E84" s="162"/>
      <c r="F84" s="163"/>
      <c r="G84" s="218">
        <f t="shared" si="7"/>
        <v>0</v>
      </c>
    </row>
    <row r="85" spans="1:7" x14ac:dyDescent="0.2">
      <c r="A85" s="181" t="s">
        <v>160</v>
      </c>
      <c r="B85" s="36"/>
      <c r="C85" s="163">
        <f t="shared" si="6"/>
        <v>0</v>
      </c>
      <c r="D85" s="162"/>
      <c r="E85" s="162"/>
      <c r="F85" s="163"/>
      <c r="G85" s="218">
        <f t="shared" si="7"/>
        <v>0</v>
      </c>
    </row>
    <row r="86" spans="1:7" x14ac:dyDescent="0.2">
      <c r="A86" s="181" t="s">
        <v>161</v>
      </c>
      <c r="B86" s="36"/>
      <c r="C86" s="163">
        <f t="shared" si="6"/>
        <v>0</v>
      </c>
      <c r="D86" s="162"/>
      <c r="E86" s="162"/>
      <c r="F86" s="163"/>
      <c r="G86" s="218">
        <f t="shared" si="7"/>
        <v>0</v>
      </c>
    </row>
    <row r="87" spans="1:7" x14ac:dyDescent="0.2">
      <c r="A87" s="181" t="s">
        <v>136</v>
      </c>
      <c r="B87" s="36"/>
      <c r="C87" s="163">
        <f t="shared" si="6"/>
        <v>0</v>
      </c>
      <c r="D87" s="162"/>
      <c r="E87" s="162"/>
      <c r="F87" s="163"/>
      <c r="G87" s="218">
        <f t="shared" si="7"/>
        <v>0</v>
      </c>
    </row>
    <row r="88" spans="1:7" x14ac:dyDescent="0.2">
      <c r="A88" s="219" t="s">
        <v>162</v>
      </c>
      <c r="B88" s="220"/>
      <c r="C88" s="221">
        <f>SUM(C73:C87)</f>
        <v>0</v>
      </c>
      <c r="D88" s="221">
        <f>SUM(D73:D87)</f>
        <v>0</v>
      </c>
      <c r="E88" s="221">
        <f>SUM(E73:E87)</f>
        <v>0</v>
      </c>
      <c r="F88" s="221"/>
      <c r="G88" s="222">
        <f>SUM(G73:G87)</f>
        <v>0</v>
      </c>
    </row>
    <row r="89" spans="1:7" x14ac:dyDescent="0.2">
      <c r="A89" s="219" t="s">
        <v>163</v>
      </c>
      <c r="B89" s="220"/>
      <c r="C89" s="221">
        <f>D89+E89+F89</f>
        <v>0</v>
      </c>
      <c r="D89" s="164"/>
      <c r="E89" s="164"/>
      <c r="F89" s="163"/>
      <c r="G89" s="222">
        <f>E89+F89</f>
        <v>0</v>
      </c>
    </row>
    <row r="90" spans="1:7" x14ac:dyDescent="0.2">
      <c r="A90" s="181" t="s">
        <v>164</v>
      </c>
      <c r="B90" s="36"/>
      <c r="C90" s="185"/>
      <c r="D90" s="185"/>
      <c r="E90" s="185"/>
      <c r="F90" s="163"/>
      <c r="G90" s="226"/>
    </row>
    <row r="91" spans="1:7" x14ac:dyDescent="0.2">
      <c r="A91" s="181" t="s">
        <v>165</v>
      </c>
      <c r="B91" s="36"/>
      <c r="C91" s="163">
        <f>D91+E91+F91</f>
        <v>0</v>
      </c>
      <c r="D91" s="162"/>
      <c r="E91" s="162"/>
      <c r="F91" s="163"/>
      <c r="G91" s="218">
        <f>E91+F91</f>
        <v>0</v>
      </c>
    </row>
    <row r="92" spans="1:7" x14ac:dyDescent="0.2">
      <c r="A92" s="181" t="s">
        <v>166</v>
      </c>
      <c r="B92" s="36"/>
      <c r="C92" s="163">
        <f>D92+E92+F92</f>
        <v>0</v>
      </c>
      <c r="D92" s="162"/>
      <c r="E92" s="162"/>
      <c r="F92" s="163"/>
      <c r="G92" s="218">
        <f>E92+F92</f>
        <v>0</v>
      </c>
    </row>
    <row r="93" spans="1:7" x14ac:dyDescent="0.2">
      <c r="A93" s="181" t="s">
        <v>167</v>
      </c>
      <c r="B93" s="36"/>
      <c r="C93" s="163">
        <f>D93+E93+F93</f>
        <v>0</v>
      </c>
      <c r="D93" s="162"/>
      <c r="E93" s="162"/>
      <c r="F93" s="163"/>
      <c r="G93" s="218">
        <f>E93+F93</f>
        <v>0</v>
      </c>
    </row>
    <row r="94" spans="1:7" x14ac:dyDescent="0.2">
      <c r="A94" s="181" t="s">
        <v>168</v>
      </c>
      <c r="B94" s="36"/>
      <c r="C94" s="163">
        <f>D94+E94+F94</f>
        <v>0</v>
      </c>
      <c r="D94" s="162"/>
      <c r="E94" s="162"/>
      <c r="F94" s="163"/>
      <c r="G94" s="218">
        <f>E94+F94</f>
        <v>0</v>
      </c>
    </row>
    <row r="95" spans="1:7" x14ac:dyDescent="0.2">
      <c r="A95" s="181" t="s">
        <v>169</v>
      </c>
      <c r="B95" s="36"/>
      <c r="C95" s="163">
        <f>D95+E95+F95</f>
        <v>0</v>
      </c>
      <c r="D95" s="162"/>
      <c r="E95" s="162"/>
      <c r="F95" s="163"/>
      <c r="G95" s="218">
        <f>E95+F95</f>
        <v>0</v>
      </c>
    </row>
    <row r="96" spans="1:7" x14ac:dyDescent="0.2">
      <c r="A96" s="219" t="s">
        <v>170</v>
      </c>
      <c r="B96" s="220"/>
      <c r="C96" s="221">
        <f>SUM(C91:C95)</f>
        <v>0</v>
      </c>
      <c r="D96" s="221">
        <f>SUM(D91:D95)</f>
        <v>0</v>
      </c>
      <c r="E96" s="221">
        <f>SUM(E91:E95)</f>
        <v>0</v>
      </c>
      <c r="F96" s="221"/>
      <c r="G96" s="222">
        <f>SUM(G91:G95)</f>
        <v>0</v>
      </c>
    </row>
    <row r="97" spans="1:7" x14ac:dyDescent="0.2">
      <c r="A97" s="219" t="s">
        <v>171</v>
      </c>
      <c r="B97" s="220"/>
      <c r="C97" s="221">
        <f>C61+C71+C88+C89+C96</f>
        <v>0</v>
      </c>
      <c r="D97" s="221">
        <f>D61+D71+D88+D89+D96</f>
        <v>0</v>
      </c>
      <c r="E97" s="221">
        <f>E61+E71+E88+E89+E96</f>
        <v>0</v>
      </c>
      <c r="F97" s="221"/>
      <c r="G97" s="222">
        <f>G61+G71+G88+G89+G96</f>
        <v>0</v>
      </c>
    </row>
    <row r="98" spans="1:7" x14ac:dyDescent="0.2">
      <c r="A98" s="219" t="s">
        <v>172</v>
      </c>
      <c r="B98" s="220"/>
      <c r="C98" s="221">
        <f>SUM(D98+G98)</f>
        <v>0</v>
      </c>
      <c r="D98" s="164"/>
      <c r="E98" s="164"/>
      <c r="F98" s="165"/>
      <c r="G98" s="222">
        <f>SUM(E98:F98)</f>
        <v>0</v>
      </c>
    </row>
    <row r="99" spans="1:7" x14ac:dyDescent="0.2">
      <c r="A99" s="219" t="s">
        <v>173</v>
      </c>
      <c r="B99" s="36"/>
      <c r="C99" s="188">
        <f>D99+E99+F99</f>
        <v>0</v>
      </c>
      <c r="D99" s="227">
        <f>D97+D98+D54</f>
        <v>0</v>
      </c>
      <c r="E99" s="188">
        <f>E97+E98+E54</f>
        <v>0</v>
      </c>
      <c r="F99" s="188"/>
      <c r="G99" s="228">
        <f>SUM(E99:F99)</f>
        <v>0</v>
      </c>
    </row>
    <row r="100" spans="1:7" x14ac:dyDescent="0.2">
      <c r="A100" s="219" t="s">
        <v>175</v>
      </c>
      <c r="B100" s="36"/>
      <c r="C100" s="229"/>
      <c r="D100" s="223"/>
      <c r="E100" s="163"/>
      <c r="F100" s="224"/>
      <c r="G100" s="230"/>
    </row>
    <row r="101" spans="1:7" ht="13.5" thickBot="1" x14ac:dyDescent="0.25">
      <c r="A101" s="231" t="s">
        <v>174</v>
      </c>
      <c r="B101" s="212"/>
      <c r="C101" s="232">
        <f>C99+C100</f>
        <v>0</v>
      </c>
      <c r="D101" s="232">
        <f>D99+D100</f>
        <v>0</v>
      </c>
      <c r="E101" s="232">
        <f>E99+E100</f>
        <v>0</v>
      </c>
      <c r="F101" s="232"/>
      <c r="G101" s="233">
        <f>G99+G100</f>
        <v>0</v>
      </c>
    </row>
    <row r="102" spans="1:7" ht="13.5" hidden="1" thickTop="1" x14ac:dyDescent="0.2">
      <c r="A102" s="234"/>
      <c r="E102" s="235"/>
      <c r="F102" s="235"/>
      <c r="G102" s="236"/>
    </row>
    <row r="103" spans="1:7" hidden="1" x14ac:dyDescent="0.2">
      <c r="A103" s="237" t="s">
        <v>211</v>
      </c>
      <c r="B103" s="238"/>
      <c r="C103" s="239"/>
      <c r="D103" s="239"/>
      <c r="E103" s="163"/>
      <c r="F103" s="163"/>
      <c r="G103" s="240"/>
    </row>
    <row r="104" spans="1:7" ht="13.5" thickTop="1" x14ac:dyDescent="0.2"/>
    <row r="105" spans="1:7" x14ac:dyDescent="0.2">
      <c r="A105" s="160"/>
    </row>
    <row r="106" spans="1:7" x14ac:dyDescent="0.2">
      <c r="A106" s="160"/>
      <c r="B106" s="146"/>
      <c r="C106" s="146"/>
      <c r="D106" s="146"/>
      <c r="E106" s="146"/>
      <c r="F106" s="146"/>
      <c r="G106" s="146"/>
    </row>
    <row r="107" spans="1:7" x14ac:dyDescent="0.2">
      <c r="A107" s="146"/>
      <c r="B107" s="146"/>
      <c r="C107" s="146"/>
      <c r="D107" s="146"/>
      <c r="E107" s="146"/>
      <c r="F107" s="146"/>
      <c r="G107" s="146"/>
    </row>
    <row r="108" spans="1:7" x14ac:dyDescent="0.2">
      <c r="A108" s="146"/>
      <c r="B108" s="146"/>
      <c r="C108" s="146"/>
      <c r="D108" s="146"/>
      <c r="E108" s="146"/>
      <c r="F108" s="146"/>
      <c r="G108" s="146"/>
    </row>
    <row r="109" spans="1:7" x14ac:dyDescent="0.2">
      <c r="A109" s="146"/>
      <c r="B109" s="146"/>
      <c r="C109" s="146"/>
      <c r="D109" s="146"/>
      <c r="E109" s="146"/>
      <c r="F109" s="146"/>
      <c r="G109" s="146"/>
    </row>
    <row r="110" spans="1:7" x14ac:dyDescent="0.2">
      <c r="B110" s="146"/>
      <c r="D110" s="146"/>
      <c r="E110" s="146"/>
      <c r="F110" s="146"/>
      <c r="G110" s="146"/>
    </row>
    <row r="111" spans="1:7" x14ac:dyDescent="0.2">
      <c r="A111" s="146"/>
      <c r="B111" s="146"/>
      <c r="C111" s="146"/>
      <c r="D111" s="146"/>
      <c r="E111" s="146"/>
      <c r="F111" s="146"/>
      <c r="G111" s="146"/>
    </row>
    <row r="112" spans="1:7" x14ac:dyDescent="0.2">
      <c r="A112" s="146"/>
      <c r="B112" s="146"/>
      <c r="C112" s="146"/>
      <c r="D112" s="146"/>
      <c r="E112" s="146"/>
      <c r="F112" s="146"/>
      <c r="G112" s="146"/>
    </row>
    <row r="113" spans="1:7" x14ac:dyDescent="0.2">
      <c r="A113" s="146"/>
      <c r="B113" s="146"/>
      <c r="C113" s="146"/>
      <c r="D113" s="146"/>
      <c r="E113" s="146"/>
      <c r="F113" s="146"/>
      <c r="G113" s="146"/>
    </row>
    <row r="114" spans="1:7" x14ac:dyDescent="0.2">
      <c r="A114" s="146"/>
      <c r="B114" s="146"/>
      <c r="C114" s="146"/>
      <c r="D114" s="146"/>
      <c r="E114" s="146"/>
      <c r="F114" s="146"/>
      <c r="G114" s="146"/>
    </row>
  </sheetData>
  <mergeCells count="8">
    <mergeCell ref="B9:C9"/>
    <mergeCell ref="B10:C10"/>
    <mergeCell ref="B11:C11"/>
    <mergeCell ref="F10:G10"/>
    <mergeCell ref="F11:G11"/>
    <mergeCell ref="G16:G17"/>
    <mergeCell ref="G49:G50"/>
    <mergeCell ref="A36:B36"/>
  </mergeCells>
  <phoneticPr fontId="6" type="noConversion"/>
  <pageMargins left="0.34" right="0.26" top="0.33" bottom="0.14000000000000001" header="0.32" footer="0.28999999999999998"/>
  <pageSetup scale="75" orientation="portrait" useFirstPageNumber="1" r:id="rId1"/>
  <headerFooter alignWithMargins="0">
    <oddFooter>&amp;LDHCS MC 6009 (10/12)&amp;C
&amp;RPage &amp;P of &amp;N</oddFooter>
  </headerFooter>
  <rowBreaks count="1" manualBreakCount="1">
    <brk id="44"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96"/>
  <sheetViews>
    <sheetView showOutlineSymbols="0" zoomScale="85" zoomScaleNormal="100" workbookViewId="0">
      <selection sqref="A1:XFD1048576"/>
    </sheetView>
  </sheetViews>
  <sheetFormatPr defaultColWidth="10.7109375" defaultRowHeight="12.75" x14ac:dyDescent="0.2"/>
  <cols>
    <col min="1" max="1" width="11" style="11" customWidth="1"/>
    <col min="2" max="2" width="40.7109375" style="11" customWidth="1"/>
    <col min="3" max="3" width="24.140625" style="11" customWidth="1"/>
    <col min="4" max="6" width="14.7109375" style="11" customWidth="1"/>
    <col min="7" max="7" width="15.42578125" style="11" customWidth="1"/>
    <col min="8" max="8" width="14.7109375" style="11" customWidth="1"/>
    <col min="9" max="9" width="6.85546875" style="11" customWidth="1"/>
    <col min="10" max="10" width="11.7109375" style="11" customWidth="1"/>
    <col min="11" max="185" width="10.7109375" style="11"/>
    <col min="186" max="186" width="9.140625" style="11" customWidth="1"/>
    <col min="187" max="16384" width="10.7109375" style="11"/>
  </cols>
  <sheetData>
    <row r="1" spans="1:9" x14ac:dyDescent="0.2">
      <c r="A1" s="1" t="s">
        <v>240</v>
      </c>
      <c r="B1" s="1"/>
      <c r="C1" s="1"/>
      <c r="D1" s="1"/>
      <c r="E1" s="1"/>
      <c r="F1" s="1"/>
      <c r="G1" s="1"/>
      <c r="H1" s="1"/>
      <c r="I1" s="1"/>
    </row>
    <row r="2" spans="1:9" x14ac:dyDescent="0.2">
      <c r="A2" s="2"/>
      <c r="B2" s="2"/>
      <c r="C2" s="2"/>
      <c r="D2" s="2"/>
      <c r="E2" s="2"/>
      <c r="F2" s="2"/>
      <c r="G2" s="2"/>
      <c r="H2" s="2"/>
      <c r="I2" s="2"/>
    </row>
    <row r="3" spans="1:9" x14ac:dyDescent="0.2">
      <c r="A3" s="1" t="s">
        <v>81</v>
      </c>
      <c r="B3" s="1"/>
      <c r="C3" s="1"/>
      <c r="D3" s="1"/>
      <c r="E3" s="1"/>
      <c r="F3" s="1"/>
      <c r="G3" s="1"/>
      <c r="H3" s="1"/>
      <c r="I3" s="1"/>
    </row>
    <row r="4" spans="1:9" x14ac:dyDescent="0.2">
      <c r="A4" s="1" t="str">
        <f>'7895DCR-P'!A5</f>
        <v>FY 2011-2012</v>
      </c>
      <c r="B4" s="1"/>
      <c r="C4" s="1"/>
      <c r="D4" s="1"/>
      <c r="E4" s="1"/>
      <c r="F4" s="1"/>
      <c r="G4" s="1"/>
      <c r="H4" s="1"/>
      <c r="I4" s="1"/>
    </row>
    <row r="6" spans="1:9" x14ac:dyDescent="0.2">
      <c r="A6" s="3"/>
      <c r="B6" s="3"/>
      <c r="C6" s="3"/>
      <c r="D6" s="3"/>
      <c r="E6" s="3"/>
      <c r="F6" s="3"/>
      <c r="G6" s="3"/>
      <c r="H6" s="3"/>
      <c r="I6" s="3"/>
    </row>
    <row r="7" spans="1:9" x14ac:dyDescent="0.2">
      <c r="A7" s="4" t="s">
        <v>217</v>
      </c>
      <c r="B7" s="4"/>
      <c r="C7" s="4"/>
      <c r="D7" s="4"/>
      <c r="E7" s="4"/>
      <c r="F7" s="4"/>
      <c r="G7" s="4"/>
      <c r="H7" s="4"/>
      <c r="I7" s="4"/>
    </row>
    <row r="8" spans="1:9" x14ac:dyDescent="0.2">
      <c r="A8" s="5"/>
      <c r="B8" s="5"/>
      <c r="C8" s="5"/>
      <c r="D8" s="5"/>
      <c r="E8" s="5"/>
      <c r="F8" s="5"/>
      <c r="G8" s="5"/>
      <c r="H8" s="5"/>
      <c r="I8" s="5"/>
    </row>
    <row r="9" spans="1:9" ht="17.100000000000001" customHeight="1" x14ac:dyDescent="0.2">
      <c r="A9" s="6" t="s">
        <v>86</v>
      </c>
      <c r="B9" s="12" t="str">
        <f>IF(ISBLANK('7895DCR-P'!B9),"",('7895DCR-P'!B9))</f>
        <v/>
      </c>
      <c r="C9" s="6"/>
      <c r="D9" s="11" t="s">
        <v>183</v>
      </c>
      <c r="F9" s="13" t="str">
        <f>IF(ISBLANK('7895DCR-P'!B11),"",('7895DCR-P'!B11))</f>
        <v/>
      </c>
      <c r="G9" s="6"/>
      <c r="H9" s="6"/>
      <c r="I9" s="6"/>
    </row>
    <row r="10" spans="1:9" ht="17.100000000000001" customHeight="1" x14ac:dyDescent="0.2">
      <c r="A10" s="6" t="s">
        <v>87</v>
      </c>
      <c r="B10" s="12" t="str">
        <f>IF(ISBLANK('7895DCR-P'!B10),"",('7895DCR-P'!B10))</f>
        <v/>
      </c>
      <c r="D10" s="11" t="s">
        <v>184</v>
      </c>
      <c r="F10" s="13" t="str">
        <f>IF(ISBLANK('7895DCR-P'!F10),"",('7895DCR-P'!F10))</f>
        <v/>
      </c>
      <c r="G10" s="6"/>
      <c r="H10" s="6"/>
      <c r="I10" s="6"/>
    </row>
    <row r="11" spans="1:9" ht="17.100000000000001" customHeight="1" x14ac:dyDescent="0.2">
      <c r="A11" s="6"/>
      <c r="B11" s="14"/>
      <c r="D11" s="11" t="s">
        <v>223</v>
      </c>
      <c r="F11" s="13" t="str">
        <f>IF(ISBLANK('7895DCR-P'!F11),"",('7895DCR-P'!F11))</f>
        <v/>
      </c>
      <c r="G11" s="6"/>
      <c r="H11" s="6"/>
      <c r="I11" s="6"/>
    </row>
    <row r="12" spans="1:9" x14ac:dyDescent="0.2">
      <c r="A12" s="6"/>
      <c r="B12" s="6"/>
    </row>
    <row r="13" spans="1:9" ht="9" customHeight="1" thickBot="1" x14ac:dyDescent="0.25">
      <c r="A13" s="15"/>
      <c r="B13" s="15"/>
      <c r="C13" s="15"/>
      <c r="D13" s="15"/>
      <c r="E13" s="15"/>
      <c r="F13" s="15"/>
      <c r="G13" s="15"/>
      <c r="H13" s="15"/>
      <c r="I13" s="6"/>
    </row>
    <row r="14" spans="1:9" ht="12" customHeight="1" thickTop="1" x14ac:dyDescent="0.2">
      <c r="A14" s="16"/>
      <c r="I14" s="17"/>
    </row>
    <row r="15" spans="1:9" x14ac:dyDescent="0.2">
      <c r="A15" s="18" t="s">
        <v>199</v>
      </c>
      <c r="B15" s="19"/>
      <c r="C15" s="18"/>
      <c r="D15" s="19"/>
      <c r="E15" s="19"/>
      <c r="F15" s="19"/>
      <c r="G15" s="19"/>
      <c r="H15" s="19"/>
      <c r="I15" s="20"/>
    </row>
    <row r="16" spans="1:9" x14ac:dyDescent="0.2">
      <c r="A16" s="21"/>
      <c r="B16" s="21"/>
      <c r="C16" s="21"/>
      <c r="D16" s="22" t="s">
        <v>0</v>
      </c>
      <c r="E16" s="22" t="s">
        <v>1</v>
      </c>
      <c r="F16" s="22" t="s">
        <v>2</v>
      </c>
      <c r="G16" s="22" t="s">
        <v>3</v>
      </c>
      <c r="H16" s="22" t="s">
        <v>4</v>
      </c>
      <c r="I16" s="21"/>
    </row>
    <row r="17" spans="1:9" ht="12" customHeight="1" x14ac:dyDescent="0.2">
      <c r="A17" s="23"/>
      <c r="B17" s="24"/>
      <c r="C17" s="25"/>
      <c r="D17" s="26" t="s">
        <v>5</v>
      </c>
      <c r="E17" s="27"/>
      <c r="F17" s="27"/>
      <c r="G17" s="28"/>
      <c r="H17" s="28"/>
      <c r="I17" s="25"/>
    </row>
    <row r="18" spans="1:9" ht="9.75" customHeight="1" x14ac:dyDescent="0.2">
      <c r="A18" s="23"/>
      <c r="B18" s="24"/>
      <c r="C18" s="25"/>
      <c r="D18" s="29" t="s">
        <v>88</v>
      </c>
      <c r="E18" s="30"/>
      <c r="F18" s="30"/>
      <c r="G18" s="27"/>
      <c r="H18" s="28"/>
      <c r="I18" s="25"/>
    </row>
    <row r="19" spans="1:9" ht="9" customHeight="1" x14ac:dyDescent="0.2">
      <c r="A19" s="31"/>
      <c r="B19" s="32" t="s">
        <v>6</v>
      </c>
      <c r="C19" s="33"/>
      <c r="D19" s="34" t="s">
        <v>7</v>
      </c>
      <c r="E19" s="35"/>
      <c r="F19" s="35"/>
      <c r="G19" s="35"/>
      <c r="H19" s="36"/>
      <c r="I19" s="37"/>
    </row>
    <row r="20" spans="1:9" ht="15.95" customHeight="1" x14ac:dyDescent="0.2">
      <c r="A20" s="23"/>
      <c r="B20" s="38" t="s">
        <v>8</v>
      </c>
      <c r="C20" s="37"/>
      <c r="D20" s="39">
        <f>('7895DCR-P'!G18)</f>
        <v>0</v>
      </c>
      <c r="E20" s="40"/>
      <c r="F20" s="40"/>
      <c r="G20" s="36"/>
      <c r="H20" s="40"/>
      <c r="I20" s="25"/>
    </row>
    <row r="21" spans="1:9" ht="15.95" customHeight="1" x14ac:dyDescent="0.2">
      <c r="A21" s="23"/>
      <c r="B21" s="38" t="s">
        <v>9</v>
      </c>
      <c r="C21" s="37"/>
      <c r="D21" s="39">
        <f>('7895DCR-P'!G19)</f>
        <v>0</v>
      </c>
      <c r="E21" s="40"/>
      <c r="F21" s="40"/>
      <c r="G21" s="36"/>
      <c r="H21" s="40"/>
      <c r="I21" s="25"/>
    </row>
    <row r="22" spans="1:9" ht="15.95" customHeight="1" x14ac:dyDescent="0.2">
      <c r="A22" s="23"/>
      <c r="B22" s="38" t="s">
        <v>10</v>
      </c>
      <c r="C22" s="37"/>
      <c r="D22" s="39">
        <f>('7895DCR-P'!G20)</f>
        <v>0</v>
      </c>
      <c r="E22" s="40"/>
      <c r="F22" s="40"/>
      <c r="G22" s="36"/>
      <c r="H22" s="40"/>
      <c r="I22" s="25"/>
    </row>
    <row r="23" spans="1:9" ht="15.95" customHeight="1" x14ac:dyDescent="0.2">
      <c r="A23" s="23"/>
      <c r="B23" s="38" t="s">
        <v>11</v>
      </c>
      <c r="C23" s="37"/>
      <c r="D23" s="39">
        <f>('7895DCR-P'!G21)</f>
        <v>0</v>
      </c>
      <c r="E23" s="40"/>
      <c r="F23" s="40"/>
      <c r="G23" s="36"/>
      <c r="H23" s="41"/>
      <c r="I23" s="25"/>
    </row>
    <row r="24" spans="1:9" ht="15.95" customHeight="1" x14ac:dyDescent="0.2">
      <c r="A24" s="23"/>
      <c r="B24" s="38" t="s">
        <v>12</v>
      </c>
      <c r="C24" s="37"/>
      <c r="D24" s="39">
        <f>('7895DCR-P'!G22)</f>
        <v>0</v>
      </c>
      <c r="E24" s="40"/>
      <c r="F24" s="40"/>
      <c r="G24" s="42"/>
      <c r="H24" s="41"/>
      <c r="I24" s="25"/>
    </row>
    <row r="25" spans="1:9" ht="15.95" customHeight="1" x14ac:dyDescent="0.2">
      <c r="A25" s="23"/>
      <c r="B25" s="43" t="s">
        <v>13</v>
      </c>
      <c r="C25" s="37"/>
      <c r="D25" s="39">
        <f>('7895DCR-P'!G23)</f>
        <v>0</v>
      </c>
      <c r="E25" s="40"/>
      <c r="F25" s="40"/>
      <c r="G25" s="42"/>
      <c r="H25" s="44"/>
      <c r="I25" s="25"/>
    </row>
    <row r="26" spans="1:9" ht="15.95" customHeight="1" x14ac:dyDescent="0.2">
      <c r="A26" s="23"/>
      <c r="B26" s="38" t="s">
        <v>14</v>
      </c>
      <c r="C26" s="37"/>
      <c r="D26" s="39">
        <f>('7895DCR-P'!G24)</f>
        <v>0</v>
      </c>
      <c r="E26" s="40"/>
      <c r="F26" s="40"/>
      <c r="G26" s="42"/>
      <c r="H26" s="45"/>
      <c r="I26" s="25"/>
    </row>
    <row r="27" spans="1:9" ht="15.95" hidden="1" customHeight="1" x14ac:dyDescent="0.2">
      <c r="A27" s="23"/>
      <c r="B27" s="46" t="s">
        <v>181</v>
      </c>
      <c r="C27" s="47"/>
      <c r="D27" s="39"/>
      <c r="E27" s="41"/>
      <c r="F27" s="41"/>
      <c r="G27" s="48"/>
      <c r="H27" s="49"/>
      <c r="I27" s="25"/>
    </row>
    <row r="28" spans="1:9" ht="15.95" customHeight="1" thickBot="1" x14ac:dyDescent="0.25">
      <c r="A28" s="50"/>
      <c r="B28" s="51" t="s">
        <v>15</v>
      </c>
      <c r="C28" s="52"/>
      <c r="D28" s="53">
        <f>SUM(D20:D27)</f>
        <v>0</v>
      </c>
      <c r="E28" s="54"/>
      <c r="F28" s="54"/>
      <c r="G28" s="55"/>
      <c r="H28" s="56"/>
      <c r="I28" s="57"/>
    </row>
    <row r="29" spans="1:9" ht="12" customHeight="1" thickTop="1" x14ac:dyDescent="0.2">
      <c r="A29" s="24"/>
      <c r="I29" s="24"/>
    </row>
    <row r="30" spans="1:9" x14ac:dyDescent="0.2">
      <c r="A30" s="18" t="s">
        <v>200</v>
      </c>
      <c r="B30" s="19"/>
      <c r="C30" s="18"/>
      <c r="D30" s="19"/>
      <c r="E30" s="19"/>
      <c r="F30" s="19"/>
      <c r="G30" s="19"/>
      <c r="H30" s="19"/>
      <c r="I30" s="58"/>
    </row>
    <row r="31" spans="1:9" ht="12" customHeight="1" thickBot="1" x14ac:dyDescent="0.25">
      <c r="A31" s="59"/>
      <c r="B31" s="15"/>
      <c r="C31" s="15"/>
      <c r="D31" s="15"/>
      <c r="E31" s="15"/>
      <c r="F31" s="15"/>
      <c r="G31" s="15"/>
      <c r="H31" s="15"/>
      <c r="I31" s="59"/>
    </row>
    <row r="32" spans="1:9" ht="13.5" thickTop="1" x14ac:dyDescent="0.2">
      <c r="A32" s="60"/>
      <c r="B32" s="24"/>
      <c r="C32" s="25"/>
      <c r="D32" s="27"/>
      <c r="E32" s="41"/>
      <c r="F32" s="25"/>
      <c r="G32" s="41"/>
      <c r="H32" s="41"/>
      <c r="I32" s="60"/>
    </row>
    <row r="33" spans="1:9" x14ac:dyDescent="0.2">
      <c r="A33" s="61"/>
      <c r="B33" s="62"/>
      <c r="C33" s="37"/>
      <c r="D33" s="35"/>
      <c r="E33" s="40"/>
      <c r="F33" s="63" t="s">
        <v>5</v>
      </c>
      <c r="G33" s="40"/>
      <c r="H33" s="40"/>
      <c r="I33" s="61"/>
    </row>
    <row r="34" spans="1:9" ht="15" x14ac:dyDescent="0.2">
      <c r="A34" s="64" t="s">
        <v>16</v>
      </c>
      <c r="B34" s="38" t="s">
        <v>17</v>
      </c>
      <c r="C34" s="37"/>
      <c r="D34" s="36"/>
      <c r="E34" s="40"/>
      <c r="F34" s="65">
        <f>D28</f>
        <v>0</v>
      </c>
      <c r="G34" s="40"/>
      <c r="H34" s="40"/>
      <c r="I34" s="63" t="str">
        <f>IF(ISBLANK(A34),"",A34)</f>
        <v>01</v>
      </c>
    </row>
    <row r="35" spans="1:9" ht="15.95" customHeight="1" x14ac:dyDescent="0.2">
      <c r="A35" s="64" t="s">
        <v>18</v>
      </c>
      <c r="B35" s="38" t="s">
        <v>19</v>
      </c>
      <c r="C35" s="37"/>
      <c r="D35" s="36"/>
      <c r="E35" s="40"/>
      <c r="F35" s="39">
        <f>+H55</f>
        <v>0</v>
      </c>
      <c r="G35" s="40"/>
      <c r="H35" s="40"/>
      <c r="I35" s="63" t="str">
        <f>IF(ISBLANK(A35),"",A35)</f>
        <v>02</v>
      </c>
    </row>
    <row r="36" spans="1:9" ht="15" x14ac:dyDescent="0.2">
      <c r="A36" s="64" t="s">
        <v>20</v>
      </c>
      <c r="B36" s="38" t="s">
        <v>21</v>
      </c>
      <c r="C36" s="37"/>
      <c r="D36" s="66"/>
      <c r="E36" s="67"/>
      <c r="F36" s="68">
        <f>IF(OR(F34=0,F35=0),0,SUM(F34/F35))</f>
        <v>0</v>
      </c>
      <c r="G36" s="40"/>
      <c r="H36" s="40"/>
      <c r="I36" s="63" t="str">
        <f>IF(ISBLANK(A36),"",A36)</f>
        <v>03</v>
      </c>
    </row>
    <row r="37" spans="1:9" ht="15" x14ac:dyDescent="0.2">
      <c r="A37" s="64" t="s">
        <v>22</v>
      </c>
      <c r="B37" s="38" t="s">
        <v>180</v>
      </c>
      <c r="C37" s="37"/>
      <c r="D37" s="66"/>
      <c r="E37" s="67"/>
      <c r="F37" s="69">
        <v>76.400000000000006</v>
      </c>
      <c r="G37" s="40"/>
      <c r="H37" s="40"/>
      <c r="I37" s="63" t="str">
        <f>IF(ISBLANK(A37),"",A37)</f>
        <v>04</v>
      </c>
    </row>
    <row r="38" spans="1:9" x14ac:dyDescent="0.2">
      <c r="A38" s="24"/>
      <c r="B38" s="70"/>
      <c r="C38" s="24"/>
      <c r="D38" s="24"/>
      <c r="E38" s="24"/>
      <c r="F38" s="24"/>
      <c r="G38" s="24"/>
      <c r="H38" s="24"/>
      <c r="I38" s="24"/>
    </row>
    <row r="39" spans="1:9" x14ac:dyDescent="0.2">
      <c r="A39" s="24"/>
      <c r="B39" s="70"/>
      <c r="C39" s="24"/>
      <c r="D39" s="71"/>
      <c r="E39" s="71"/>
      <c r="F39" s="44" t="s">
        <v>71</v>
      </c>
      <c r="G39" s="44" t="s">
        <v>5</v>
      </c>
      <c r="H39" s="24"/>
      <c r="I39" s="24"/>
    </row>
    <row r="40" spans="1:9" x14ac:dyDescent="0.2">
      <c r="A40" s="24"/>
      <c r="B40" s="70"/>
      <c r="C40" s="24"/>
      <c r="D40" s="72" t="s">
        <v>85</v>
      </c>
      <c r="E40" s="73" t="s">
        <v>72</v>
      </c>
      <c r="F40" s="45" t="s">
        <v>73</v>
      </c>
      <c r="G40" s="45" t="s">
        <v>97</v>
      </c>
      <c r="H40" s="24"/>
      <c r="I40" s="24"/>
    </row>
    <row r="41" spans="1:9" ht="13.5" thickBot="1" x14ac:dyDescent="0.25">
      <c r="A41" s="74" t="s">
        <v>84</v>
      </c>
      <c r="B41" s="70"/>
      <c r="C41" s="24"/>
      <c r="D41" s="75" t="s">
        <v>74</v>
      </c>
      <c r="E41" s="75" t="s">
        <v>83</v>
      </c>
      <c r="F41" s="76" t="s">
        <v>83</v>
      </c>
      <c r="G41" s="77"/>
      <c r="H41" s="24"/>
      <c r="I41" s="24"/>
    </row>
    <row r="42" spans="1:9" ht="15.95" customHeight="1" thickTop="1" x14ac:dyDescent="0.2">
      <c r="A42" s="78" t="s">
        <v>75</v>
      </c>
      <c r="B42" s="79" t="s">
        <v>226</v>
      </c>
      <c r="C42" s="80"/>
      <c r="D42" s="81"/>
      <c r="E42" s="81"/>
      <c r="F42" s="39"/>
      <c r="G42" s="82">
        <f t="shared" ref="G42:G48" si="0">SUM(D42-E42-F42)</f>
        <v>0</v>
      </c>
      <c r="H42" s="83"/>
      <c r="I42" s="78" t="str">
        <f t="shared" ref="I42:I49" si="1">IF(ISBLANK(A42),"",A42)</f>
        <v>04a</v>
      </c>
    </row>
    <row r="43" spans="1:9" ht="15.95" customHeight="1" x14ac:dyDescent="0.2">
      <c r="A43" s="84" t="s">
        <v>76</v>
      </c>
      <c r="B43" s="85" t="s">
        <v>192</v>
      </c>
      <c r="C43" s="86"/>
      <c r="D43" s="39"/>
      <c r="E43" s="39"/>
      <c r="F43" s="39"/>
      <c r="G43" s="87"/>
      <c r="H43" s="88"/>
      <c r="I43" s="84" t="str">
        <f t="shared" si="1"/>
        <v>04b</v>
      </c>
    </row>
    <row r="44" spans="1:9" ht="15.95" hidden="1" customHeight="1" x14ac:dyDescent="0.2">
      <c r="A44" s="84" t="s">
        <v>185</v>
      </c>
      <c r="B44" s="85" t="s">
        <v>186</v>
      </c>
      <c r="C44" s="89"/>
      <c r="D44" s="39"/>
      <c r="E44" s="39"/>
      <c r="F44" s="39"/>
      <c r="G44" s="87">
        <f t="shared" si="0"/>
        <v>0</v>
      </c>
      <c r="H44" s="40"/>
      <c r="I44" s="84" t="str">
        <f t="shared" si="1"/>
        <v>04c</v>
      </c>
    </row>
    <row r="45" spans="1:9" ht="15.95" hidden="1" customHeight="1" x14ac:dyDescent="0.2">
      <c r="A45" s="84" t="s">
        <v>90</v>
      </c>
      <c r="B45" s="85" t="s">
        <v>212</v>
      </c>
      <c r="C45" s="90"/>
      <c r="D45" s="81"/>
      <c r="E45" s="81"/>
      <c r="F45" s="39"/>
      <c r="G45" s="87">
        <f t="shared" si="0"/>
        <v>0</v>
      </c>
      <c r="H45" s="41"/>
      <c r="I45" s="84" t="str">
        <f t="shared" si="1"/>
        <v>04c1</v>
      </c>
    </row>
    <row r="46" spans="1:9" ht="15.95" hidden="1" customHeight="1" x14ac:dyDescent="0.2">
      <c r="A46" s="84" t="s">
        <v>91</v>
      </c>
      <c r="B46" s="85" t="s">
        <v>213</v>
      </c>
      <c r="C46" s="90"/>
      <c r="D46" s="81"/>
      <c r="E46" s="81"/>
      <c r="F46" s="39"/>
      <c r="G46" s="87">
        <f t="shared" si="0"/>
        <v>0</v>
      </c>
      <c r="H46" s="41"/>
      <c r="I46" s="84" t="str">
        <f t="shared" si="1"/>
        <v>04c2</v>
      </c>
    </row>
    <row r="47" spans="1:9" ht="15" hidden="1" x14ac:dyDescent="0.2">
      <c r="A47" s="84" t="s">
        <v>92</v>
      </c>
      <c r="B47" s="85" t="s">
        <v>187</v>
      </c>
      <c r="C47" s="90"/>
      <c r="D47" s="39"/>
      <c r="E47" s="39"/>
      <c r="F47" s="39"/>
      <c r="G47" s="87">
        <f t="shared" si="0"/>
        <v>0</v>
      </c>
      <c r="H47" s="41"/>
      <c r="I47" s="84" t="str">
        <f t="shared" si="1"/>
        <v>04c3</v>
      </c>
    </row>
    <row r="48" spans="1:9" ht="15.75" thickBot="1" x14ac:dyDescent="0.25">
      <c r="A48" s="91" t="s">
        <v>188</v>
      </c>
      <c r="B48" s="92" t="s">
        <v>237</v>
      </c>
      <c r="C48" s="93"/>
      <c r="D48" s="81"/>
      <c r="E48" s="81"/>
      <c r="F48" s="39"/>
      <c r="G48" s="87">
        <f t="shared" si="0"/>
        <v>0</v>
      </c>
      <c r="H48" s="41"/>
      <c r="I48" s="91" t="str">
        <f t="shared" si="1"/>
        <v>04c4</v>
      </c>
    </row>
    <row r="49" spans="1:9" ht="15.75" hidden="1" thickBot="1" x14ac:dyDescent="0.25">
      <c r="A49" s="84" t="s">
        <v>193</v>
      </c>
      <c r="B49" s="85" t="s">
        <v>214</v>
      </c>
      <c r="C49" s="90"/>
      <c r="D49" s="81"/>
      <c r="E49" s="81"/>
      <c r="F49" s="39"/>
      <c r="G49" s="87">
        <f>SUM(D49-E49-F49)</f>
        <v>0</v>
      </c>
      <c r="H49" s="41"/>
      <c r="I49" s="84" t="str">
        <f t="shared" si="1"/>
        <v>04c5</v>
      </c>
    </row>
    <row r="50" spans="1:9" ht="15.75" thickTop="1" x14ac:dyDescent="0.2">
      <c r="A50" s="94"/>
      <c r="B50" s="95"/>
      <c r="C50" s="96" t="s">
        <v>5</v>
      </c>
      <c r="D50" s="97">
        <f>SUM(D42:D49)</f>
        <v>0</v>
      </c>
      <c r="E50" s="98">
        <f>SUM(E42:E49)</f>
        <v>0</v>
      </c>
      <c r="F50" s="87">
        <f>SUM(F42:F49)</f>
        <v>0</v>
      </c>
      <c r="G50" s="87">
        <f>SUM(G42:G49)</f>
        <v>0</v>
      </c>
      <c r="H50" s="83"/>
      <c r="I50" s="99"/>
    </row>
    <row r="51" spans="1:9" ht="15.75" thickBot="1" x14ac:dyDescent="0.25">
      <c r="A51" s="94"/>
      <c r="B51" s="95"/>
      <c r="C51" s="100"/>
      <c r="D51" s="101"/>
      <c r="E51" s="101"/>
      <c r="F51" s="101"/>
      <c r="G51" s="101"/>
      <c r="H51" s="48"/>
      <c r="I51" s="99"/>
    </row>
    <row r="52" spans="1:9" x14ac:dyDescent="0.2">
      <c r="A52" s="24"/>
      <c r="B52" s="70"/>
      <c r="C52" s="24"/>
      <c r="D52" s="44" t="s">
        <v>93</v>
      </c>
      <c r="E52" s="102" t="s">
        <v>88</v>
      </c>
      <c r="F52" s="103" t="s">
        <v>96</v>
      </c>
      <c r="G52" s="7" t="s">
        <v>96</v>
      </c>
      <c r="H52" s="104" t="s">
        <v>234</v>
      </c>
      <c r="I52" s="99"/>
    </row>
    <row r="53" spans="1:9" x14ac:dyDescent="0.2">
      <c r="A53" s="24"/>
      <c r="B53" s="70"/>
      <c r="C53" s="24"/>
      <c r="D53" s="45" t="s">
        <v>89</v>
      </c>
      <c r="E53" s="105" t="s">
        <v>95</v>
      </c>
      <c r="F53" s="106" t="s">
        <v>89</v>
      </c>
      <c r="G53" s="8" t="s">
        <v>88</v>
      </c>
      <c r="H53" s="107" t="s">
        <v>83</v>
      </c>
      <c r="I53" s="99"/>
    </row>
    <row r="54" spans="1:9" ht="13.5" thickBot="1" x14ac:dyDescent="0.25">
      <c r="A54" s="74"/>
      <c r="B54" s="70"/>
      <c r="C54" s="24"/>
      <c r="D54" s="76" t="s">
        <v>83</v>
      </c>
      <c r="E54" s="105" t="s">
        <v>83</v>
      </c>
      <c r="F54" s="108" t="s">
        <v>83</v>
      </c>
      <c r="G54" s="9" t="s">
        <v>83</v>
      </c>
      <c r="H54" s="109"/>
      <c r="I54" s="99"/>
    </row>
    <row r="55" spans="1:9" ht="17.25" thickTop="1" thickBot="1" x14ac:dyDescent="0.3">
      <c r="A55" s="110" t="s">
        <v>94</v>
      </c>
      <c r="B55" s="79" t="s">
        <v>233</v>
      </c>
      <c r="C55" s="80"/>
      <c r="D55" s="39"/>
      <c r="E55" s="111"/>
      <c r="F55" s="112"/>
      <c r="G55" s="113">
        <f>+G50</f>
        <v>0</v>
      </c>
      <c r="H55" s="113">
        <f>SUM(G50+F55)</f>
        <v>0</v>
      </c>
      <c r="I55" s="114" t="str">
        <f>IF(ISBLANK(A55),"",A55)</f>
        <v>05</v>
      </c>
    </row>
    <row r="56" spans="1:9" ht="15" customHeight="1" x14ac:dyDescent="0.25">
      <c r="A56" s="99"/>
      <c r="B56" s="95"/>
      <c r="C56" s="99"/>
      <c r="D56" s="99"/>
      <c r="E56" s="99"/>
      <c r="F56" s="99"/>
      <c r="G56" s="99"/>
      <c r="H56" s="115" t="str">
        <f>IF('7895DCR-P'!G39=H55,"okay","error")</f>
        <v>okay</v>
      </c>
      <c r="I56" s="99"/>
    </row>
    <row r="57" spans="1:9" ht="15" customHeight="1" thickBot="1" x14ac:dyDescent="0.25">
      <c r="A57" s="116" t="s">
        <v>77</v>
      </c>
      <c r="B57" s="51"/>
      <c r="C57" s="59"/>
      <c r="D57" s="59"/>
      <c r="E57" s="59"/>
      <c r="F57" s="59"/>
      <c r="G57" s="59"/>
      <c r="H57" s="59"/>
      <c r="I57" s="59"/>
    </row>
    <row r="58" spans="1:9" ht="15" customHeight="1" thickTop="1" x14ac:dyDescent="0.2">
      <c r="A58" s="64" t="s">
        <v>23</v>
      </c>
      <c r="B58" s="38" t="s">
        <v>231</v>
      </c>
      <c r="C58" s="37"/>
      <c r="D58" s="36"/>
      <c r="E58" s="40"/>
      <c r="F58" s="65">
        <f>SUM(F36*G50)</f>
        <v>0</v>
      </c>
      <c r="G58" s="117"/>
      <c r="H58" s="117"/>
      <c r="I58" s="63" t="str">
        <f t="shared" ref="I58:I76" si="2">IF(ISBLANK(A58),"",A58)</f>
        <v>09</v>
      </c>
    </row>
    <row r="59" spans="1:9" ht="15" hidden="1" customHeight="1" x14ac:dyDescent="0.2">
      <c r="A59" s="118" t="s">
        <v>24</v>
      </c>
      <c r="B59" s="43" t="s">
        <v>25</v>
      </c>
      <c r="C59" s="36"/>
      <c r="D59" s="40"/>
      <c r="E59" s="40"/>
      <c r="F59" s="39"/>
      <c r="G59" s="117"/>
      <c r="H59" s="117"/>
      <c r="I59" s="35" t="str">
        <f t="shared" si="2"/>
        <v>10a</v>
      </c>
    </row>
    <row r="60" spans="1:9" ht="15" hidden="1" customHeight="1" x14ac:dyDescent="0.2">
      <c r="A60" s="118" t="s">
        <v>26</v>
      </c>
      <c r="B60" s="43" t="s">
        <v>78</v>
      </c>
      <c r="C60" s="36"/>
      <c r="D60" s="36"/>
      <c r="E60" s="40"/>
      <c r="F60" s="39"/>
      <c r="G60" s="117"/>
      <c r="H60" s="117"/>
      <c r="I60" s="35" t="str">
        <f t="shared" si="2"/>
        <v>10b</v>
      </c>
    </row>
    <row r="61" spans="1:9" ht="15" customHeight="1" x14ac:dyDescent="0.2">
      <c r="A61" s="64" t="s">
        <v>27</v>
      </c>
      <c r="B61" s="38" t="s">
        <v>229</v>
      </c>
      <c r="C61" s="37"/>
      <c r="D61" s="36"/>
      <c r="E61" s="40"/>
      <c r="F61" s="65">
        <f>SUM(F58:F60)</f>
        <v>0</v>
      </c>
      <c r="G61" s="117"/>
      <c r="H61" s="117"/>
      <c r="I61" s="63" t="str">
        <f t="shared" si="2"/>
        <v>11</v>
      </c>
    </row>
    <row r="62" spans="1:9" ht="15" customHeight="1" x14ac:dyDescent="0.2">
      <c r="A62" s="64" t="s">
        <v>28</v>
      </c>
      <c r="B62" s="38" t="s">
        <v>230</v>
      </c>
      <c r="C62" s="37"/>
      <c r="D62" s="66"/>
      <c r="E62" s="67"/>
      <c r="F62" s="119">
        <f>IF(OR(F61=0,G50=0),0,SUM(F61/G50))</f>
        <v>0</v>
      </c>
      <c r="G62" s="117"/>
      <c r="H62" s="117"/>
      <c r="I62" s="63" t="str">
        <f t="shared" si="2"/>
        <v>12</v>
      </c>
    </row>
    <row r="63" spans="1:9" ht="15" customHeight="1" x14ac:dyDescent="0.25">
      <c r="A63" s="64" t="s">
        <v>29</v>
      </c>
      <c r="B63" s="38" t="s">
        <v>232</v>
      </c>
      <c r="C63" s="37"/>
      <c r="D63" s="36"/>
      <c r="E63" s="40"/>
      <c r="F63" s="65">
        <f>SUM(F37*G50)</f>
        <v>0</v>
      </c>
      <c r="G63" s="120" t="s">
        <v>30</v>
      </c>
      <c r="H63" s="120" t="s">
        <v>239</v>
      </c>
      <c r="I63" s="63" t="str">
        <f t="shared" si="2"/>
        <v>13</v>
      </c>
    </row>
    <row r="64" spans="1:9" ht="15" customHeight="1" x14ac:dyDescent="0.2">
      <c r="A64" s="64" t="s">
        <v>31</v>
      </c>
      <c r="B64" s="38" t="s">
        <v>79</v>
      </c>
      <c r="C64" s="37"/>
      <c r="D64" s="36"/>
      <c r="E64" s="40"/>
      <c r="F64" s="65">
        <f>IF(F63&lt;F61,F63,F61)</f>
        <v>0</v>
      </c>
      <c r="G64" s="121">
        <v>0.5</v>
      </c>
      <c r="H64" s="121">
        <v>0.5</v>
      </c>
      <c r="I64" s="63" t="str">
        <f t="shared" si="2"/>
        <v>14</v>
      </c>
    </row>
    <row r="65" spans="1:10" ht="15" customHeight="1" x14ac:dyDescent="0.2">
      <c r="A65" s="64" t="s">
        <v>204</v>
      </c>
      <c r="B65" s="38" t="s">
        <v>228</v>
      </c>
      <c r="C65" s="37"/>
      <c r="D65" s="36"/>
      <c r="E65" s="40"/>
      <c r="F65" s="65">
        <f>IF(F62&lt;F37,F62*G42,F37*G42)</f>
        <v>0</v>
      </c>
      <c r="G65" s="65">
        <f>F65*G64</f>
        <v>0</v>
      </c>
      <c r="H65" s="65">
        <f>F65*H64</f>
        <v>0</v>
      </c>
      <c r="I65" s="63" t="str">
        <f t="shared" si="2"/>
        <v>14a1</v>
      </c>
    </row>
    <row r="66" spans="1:10" ht="15" hidden="1" customHeight="1" x14ac:dyDescent="0.2">
      <c r="A66" s="118" t="s">
        <v>205</v>
      </c>
      <c r="B66" s="43" t="s">
        <v>201</v>
      </c>
      <c r="C66" s="36"/>
      <c r="D66" s="36"/>
      <c r="E66" s="40"/>
      <c r="F66" s="39">
        <f>IF(F62&lt;F37,F62*G45,F37*G45)</f>
        <v>0</v>
      </c>
      <c r="G66" s="39">
        <f>F66*G64</f>
        <v>0</v>
      </c>
      <c r="H66" s="39">
        <f>F66*H64</f>
        <v>0</v>
      </c>
      <c r="I66" s="35" t="str">
        <f t="shared" si="2"/>
        <v>14a2</v>
      </c>
    </row>
    <row r="67" spans="1:10" ht="15" customHeight="1" x14ac:dyDescent="0.2">
      <c r="A67" s="64"/>
      <c r="B67" s="38"/>
      <c r="C67" s="37"/>
      <c r="D67" s="36"/>
      <c r="E67" s="40"/>
      <c r="F67" s="39"/>
      <c r="G67" s="122"/>
      <c r="H67" s="122"/>
      <c r="I67" s="35" t="str">
        <f t="shared" si="2"/>
        <v/>
      </c>
    </row>
    <row r="68" spans="1:10" ht="15" customHeight="1" x14ac:dyDescent="0.2">
      <c r="A68" s="123" t="s">
        <v>206</v>
      </c>
      <c r="B68" s="46" t="s">
        <v>202</v>
      </c>
      <c r="C68" s="47"/>
      <c r="D68" s="36"/>
      <c r="E68" s="40"/>
      <c r="F68" s="39">
        <f>IF(F62&lt;F37,F62*G43,F37*G43)</f>
        <v>0</v>
      </c>
      <c r="G68" s="39">
        <f>F68*G67</f>
        <v>0</v>
      </c>
      <c r="H68" s="39">
        <f>F68*H67</f>
        <v>0</v>
      </c>
      <c r="I68" s="27" t="str">
        <f t="shared" si="2"/>
        <v>14b1</v>
      </c>
    </row>
    <row r="69" spans="1:10" ht="15" hidden="1" customHeight="1" x14ac:dyDescent="0.2">
      <c r="A69" s="84" t="s">
        <v>207</v>
      </c>
      <c r="B69" s="85" t="s">
        <v>203</v>
      </c>
      <c r="C69" s="124"/>
      <c r="D69" s="36"/>
      <c r="E69" s="40"/>
      <c r="F69" s="39">
        <f>IF(F62&lt;F37,F62*G46,F37*G46)</f>
        <v>0</v>
      </c>
      <c r="G69" s="39">
        <f>F69*G67</f>
        <v>0</v>
      </c>
      <c r="H69" s="39">
        <f>F69*H67</f>
        <v>0</v>
      </c>
      <c r="I69" s="84" t="str">
        <f t="shared" si="2"/>
        <v>14b2</v>
      </c>
    </row>
    <row r="70" spans="1:10" ht="15" hidden="1" customHeight="1" x14ac:dyDescent="0.2">
      <c r="A70" s="118" t="s">
        <v>32</v>
      </c>
      <c r="B70" s="43"/>
      <c r="C70" s="36"/>
      <c r="D70" s="40"/>
      <c r="E70" s="40"/>
      <c r="F70" s="117"/>
      <c r="G70" s="122">
        <v>0.54349999999999998</v>
      </c>
      <c r="H70" s="122">
        <v>0.45650000000000002</v>
      </c>
      <c r="I70" s="36" t="str">
        <f t="shared" si="2"/>
        <v/>
      </c>
    </row>
    <row r="71" spans="1:10" ht="15" hidden="1" x14ac:dyDescent="0.2">
      <c r="A71" s="123" t="s">
        <v>208</v>
      </c>
      <c r="B71" s="46" t="s">
        <v>189</v>
      </c>
      <c r="C71" s="47"/>
      <c r="D71" s="36"/>
      <c r="E71" s="40"/>
      <c r="F71" s="39">
        <f>IF(F62&lt;F37,F62*G44,F37*G44)</f>
        <v>0</v>
      </c>
      <c r="G71" s="39">
        <f>F71*G70</f>
        <v>0</v>
      </c>
      <c r="H71" s="39">
        <f>F71*H70</f>
        <v>0</v>
      </c>
      <c r="I71" s="27" t="str">
        <f t="shared" si="2"/>
        <v>14c1</v>
      </c>
    </row>
    <row r="72" spans="1:10" ht="15" hidden="1" x14ac:dyDescent="0.2">
      <c r="A72" s="84" t="s">
        <v>209</v>
      </c>
      <c r="B72" s="125" t="s">
        <v>190</v>
      </c>
      <c r="C72" s="48"/>
      <c r="D72" s="48"/>
      <c r="E72" s="88"/>
      <c r="F72" s="39">
        <f>IF(F62&lt;F37,F62*G47,F37*G47)</f>
        <v>0</v>
      </c>
      <c r="G72" s="39">
        <f>F72*G70</f>
        <v>0</v>
      </c>
      <c r="H72" s="39">
        <f>F72*H70</f>
        <v>0</v>
      </c>
      <c r="I72" s="84" t="str">
        <f t="shared" si="2"/>
        <v>14c2</v>
      </c>
    </row>
    <row r="73" spans="1:10" ht="20.100000000000001" customHeight="1" x14ac:dyDescent="0.2">
      <c r="A73" s="126"/>
      <c r="B73" s="92"/>
      <c r="C73" s="127"/>
      <c r="D73" s="89"/>
      <c r="E73" s="128"/>
      <c r="F73" s="87"/>
      <c r="G73" s="87"/>
      <c r="H73" s="129">
        <v>1</v>
      </c>
      <c r="I73" s="91" t="str">
        <f t="shared" si="2"/>
        <v/>
      </c>
    </row>
    <row r="74" spans="1:10" ht="15" x14ac:dyDescent="0.2">
      <c r="A74" s="126" t="s">
        <v>33</v>
      </c>
      <c r="B74" s="130" t="s">
        <v>238</v>
      </c>
      <c r="C74" s="131"/>
      <c r="D74" s="89"/>
      <c r="E74" s="128"/>
      <c r="F74" s="132">
        <f>IF(F62&lt;F37,F62*G48,F37*G48)</f>
        <v>0</v>
      </c>
      <c r="G74" s="87"/>
      <c r="H74" s="133">
        <f>SUM(F74*1)</f>
        <v>0</v>
      </c>
      <c r="I74" s="91" t="str">
        <f t="shared" si="2"/>
        <v>14d</v>
      </c>
    </row>
    <row r="75" spans="1:10" ht="15" hidden="1" x14ac:dyDescent="0.2">
      <c r="A75" s="134" t="s">
        <v>191</v>
      </c>
      <c r="B75" s="135" t="s">
        <v>215</v>
      </c>
      <c r="C75" s="86"/>
      <c r="D75" s="89"/>
      <c r="E75" s="128"/>
      <c r="F75" s="87">
        <f>IF(F62&lt;F37,F62*G49,F37*G49)</f>
        <v>0</v>
      </c>
      <c r="G75" s="87"/>
      <c r="H75" s="136">
        <f>SUM(F75*1)</f>
        <v>0</v>
      </c>
      <c r="I75" s="84" t="str">
        <f t="shared" si="2"/>
        <v>14e</v>
      </c>
    </row>
    <row r="76" spans="1:10" ht="15.75" thickBot="1" x14ac:dyDescent="0.25">
      <c r="A76" s="137" t="s">
        <v>194</v>
      </c>
      <c r="B76" s="51" t="s">
        <v>227</v>
      </c>
      <c r="C76" s="52"/>
      <c r="D76" s="138"/>
      <c r="E76" s="139"/>
      <c r="F76" s="140">
        <f>SUM(F65+F66+F68+F69+F74+F75)</f>
        <v>0</v>
      </c>
      <c r="G76" s="140">
        <f>SUM(G65+G66+G68+G69)</f>
        <v>0</v>
      </c>
      <c r="H76" s="140">
        <f>SUM(H65+H66+H68+H69+H74+H75)</f>
        <v>0</v>
      </c>
      <c r="I76" s="137" t="str">
        <f t="shared" si="2"/>
        <v>14f</v>
      </c>
    </row>
    <row r="77" spans="1:10" ht="17.25" customHeight="1" thickTop="1" x14ac:dyDescent="0.2">
      <c r="A77" s="24"/>
      <c r="B77" s="24"/>
      <c r="C77" s="24"/>
      <c r="D77" s="24"/>
      <c r="E77" s="24"/>
      <c r="F77" s="141"/>
      <c r="G77" s="141"/>
      <c r="H77" s="141"/>
      <c r="I77" s="24"/>
    </row>
    <row r="78" spans="1:10" ht="16.5" thickBot="1" x14ac:dyDescent="0.3">
      <c r="A78" s="116" t="s">
        <v>80</v>
      </c>
      <c r="B78" s="59"/>
      <c r="C78" s="59"/>
      <c r="D78" s="59"/>
      <c r="E78" s="59"/>
      <c r="F78" s="142"/>
      <c r="G78" s="143" t="s">
        <v>30</v>
      </c>
      <c r="H78" s="143" t="s">
        <v>239</v>
      </c>
      <c r="I78" s="59"/>
    </row>
    <row r="79" spans="1:10" ht="16.5" thickTop="1" thickBot="1" x14ac:dyDescent="0.25">
      <c r="A79" s="137" t="s">
        <v>220</v>
      </c>
      <c r="B79" s="51" t="s">
        <v>179</v>
      </c>
      <c r="C79" s="52"/>
      <c r="D79" s="138"/>
      <c r="E79" s="144"/>
      <c r="F79" s="87">
        <f>'7895DCR-P'!E28</f>
        <v>0</v>
      </c>
      <c r="G79" s="55">
        <f>F89*0.5</f>
        <v>0</v>
      </c>
      <c r="H79" s="55">
        <f>(F89*0.5)+G89</f>
        <v>0</v>
      </c>
      <c r="I79" s="145" t="str">
        <f>IF(ISBLANK(A79),"",A79)</f>
        <v>15a</v>
      </c>
      <c r="J79" s="11" t="str">
        <f>IF(G79+H79=F79,"OKAY","ERROR")</f>
        <v>OKAY</v>
      </c>
    </row>
    <row r="80" spans="1:10" ht="16.5" thickTop="1" thickBot="1" x14ac:dyDescent="0.25">
      <c r="A80" s="137" t="s">
        <v>221</v>
      </c>
      <c r="B80" s="51" t="s">
        <v>224</v>
      </c>
      <c r="C80" s="52"/>
      <c r="D80" s="138"/>
      <c r="E80" s="144"/>
      <c r="F80" s="87">
        <f>'7895DCR-P'!E29</f>
        <v>0</v>
      </c>
      <c r="G80" s="55">
        <f>F90*0.5</f>
        <v>0</v>
      </c>
      <c r="H80" s="55">
        <f>(F90*0.5)+G90</f>
        <v>0</v>
      </c>
      <c r="I80" s="145" t="str">
        <f>IF(ISBLANK(A80),"",A80)</f>
        <v>15b</v>
      </c>
      <c r="J80" s="11" t="str">
        <f>IF(G80+H80=F80,"OKAY","ERROR")</f>
        <v>OKAY</v>
      </c>
    </row>
    <row r="81" spans="1:9" ht="15.75" thickTop="1" x14ac:dyDescent="0.2">
      <c r="A81" s="24"/>
      <c r="B81" s="70"/>
      <c r="C81" s="24"/>
      <c r="D81" s="146"/>
      <c r="E81" s="146"/>
      <c r="F81" s="141"/>
      <c r="G81" s="141"/>
      <c r="H81" s="141"/>
      <c r="I81" s="24"/>
    </row>
    <row r="82" spans="1:9" ht="13.5" thickBot="1" x14ac:dyDescent="0.25">
      <c r="A82" s="116" t="s">
        <v>82</v>
      </c>
      <c r="B82" s="51"/>
      <c r="C82" s="59"/>
      <c r="D82" s="147"/>
      <c r="E82" s="147"/>
      <c r="F82" s="59"/>
      <c r="G82" s="59"/>
      <c r="H82" s="59"/>
      <c r="I82" s="59"/>
    </row>
    <row r="83" spans="1:9" ht="15.75" thickTop="1" x14ac:dyDescent="0.2">
      <c r="A83" s="64">
        <v>16</v>
      </c>
      <c r="B83" s="38" t="s">
        <v>222</v>
      </c>
      <c r="C83" s="37"/>
      <c r="D83" s="36"/>
      <c r="E83" s="40"/>
      <c r="F83" s="65">
        <f>SUM(F76-(F79+F80))</f>
        <v>0</v>
      </c>
      <c r="G83" s="65">
        <f>SUM(G76-(G79+G80))</f>
        <v>0</v>
      </c>
      <c r="H83" s="65">
        <f>SUM(H76-(H79+H80))</f>
        <v>0</v>
      </c>
      <c r="I83" s="63">
        <f>IF(ISBLANK(A83),"",A83)</f>
        <v>16</v>
      </c>
    </row>
    <row r="84" spans="1:9" hidden="1" x14ac:dyDescent="0.2">
      <c r="A84" s="118">
        <v>17</v>
      </c>
      <c r="B84" s="43" t="s">
        <v>34</v>
      </c>
      <c r="C84" s="36"/>
      <c r="D84" s="36"/>
      <c r="E84" s="40"/>
      <c r="F84" s="40"/>
      <c r="G84" s="40"/>
      <c r="H84" s="40"/>
      <c r="I84" s="35">
        <f>IF(ISBLANK(A84),"",A84)</f>
        <v>17</v>
      </c>
    </row>
    <row r="85" spans="1:9" ht="13.5" hidden="1" thickBot="1" x14ac:dyDescent="0.25">
      <c r="A85" s="148">
        <v>18</v>
      </c>
      <c r="B85" s="149" t="s">
        <v>35</v>
      </c>
      <c r="C85" s="138"/>
      <c r="D85" s="138"/>
      <c r="E85" s="144"/>
      <c r="F85" s="144"/>
      <c r="G85" s="144"/>
      <c r="H85" s="144"/>
      <c r="I85" s="150">
        <f>IF(ISBLANK(A85),"",A85)</f>
        <v>18</v>
      </c>
    </row>
    <row r="86" spans="1:9" x14ac:dyDescent="0.2">
      <c r="A86" s="24"/>
      <c r="B86" s="24"/>
      <c r="C86" s="24"/>
      <c r="D86" s="24"/>
      <c r="E86" s="24"/>
      <c r="F86" s="24"/>
      <c r="G86" s="24"/>
      <c r="H86" s="24"/>
      <c r="I86" s="24"/>
    </row>
    <row r="87" spans="1:9" x14ac:dyDescent="0.2">
      <c r="A87" s="10"/>
      <c r="C87" s="24"/>
      <c r="D87" s="24"/>
      <c r="E87" s="24"/>
      <c r="F87" s="24"/>
      <c r="G87" s="24"/>
      <c r="H87" s="24"/>
      <c r="I87" s="24"/>
    </row>
    <row r="88" spans="1:9" x14ac:dyDescent="0.2">
      <c r="A88" s="24"/>
      <c r="C88" s="24"/>
      <c r="D88" s="24"/>
      <c r="E88" s="24"/>
      <c r="F88" s="24"/>
      <c r="G88" s="24"/>
      <c r="H88" s="24"/>
      <c r="I88" s="24"/>
    </row>
    <row r="89" spans="1:9" ht="15" x14ac:dyDescent="0.2">
      <c r="A89" s="24"/>
      <c r="C89" s="151" t="s">
        <v>179</v>
      </c>
      <c r="D89" s="152"/>
      <c r="E89" s="87">
        <f>'7895DCR-P'!E28</f>
        <v>0</v>
      </c>
      <c r="F89" s="153"/>
      <c r="G89" s="153"/>
      <c r="H89" s="11" t="str">
        <f>IF(F89+G89=E89,"OKAY","ERROR")</f>
        <v>OKAY</v>
      </c>
      <c r="I89" s="24"/>
    </row>
    <row r="90" spans="1:9" ht="15.75" thickBot="1" x14ac:dyDescent="0.25">
      <c r="C90" s="151" t="s">
        <v>224</v>
      </c>
      <c r="D90" s="152"/>
      <c r="E90" s="154">
        <f>'7895DCR-P'!E29</f>
        <v>0</v>
      </c>
      <c r="F90" s="153"/>
      <c r="G90" s="153"/>
      <c r="H90" s="11" t="str">
        <f>IF(F90+G90=E90,"OKAY","ERROR")</f>
        <v>OKAY</v>
      </c>
      <c r="I90" s="24"/>
    </row>
    <row r="91" spans="1:9" ht="13.5" thickTop="1" x14ac:dyDescent="0.2">
      <c r="A91" s="24"/>
      <c r="B91" s="24"/>
      <c r="C91" s="24"/>
      <c r="D91" s="24"/>
      <c r="E91" s="24"/>
      <c r="F91" s="24"/>
      <c r="G91" s="24"/>
      <c r="H91" s="24"/>
      <c r="I91" s="24"/>
    </row>
    <row r="759" spans="9:12" x14ac:dyDescent="0.2">
      <c r="I759" s="155" t="s">
        <v>36</v>
      </c>
      <c r="J759" s="11" t="s">
        <v>37</v>
      </c>
      <c r="L759" s="156"/>
    </row>
    <row r="760" spans="9:12" x14ac:dyDescent="0.2">
      <c r="I760" s="155" t="s">
        <v>38</v>
      </c>
      <c r="J760" s="156">
        <f ca="1">NOW()</f>
        <v>44145.93709861111</v>
      </c>
      <c r="L760" s="156"/>
    </row>
    <row r="761" spans="9:12" x14ac:dyDescent="0.2">
      <c r="I761" s="155" t="s">
        <v>39</v>
      </c>
      <c r="J761" s="156">
        <v>34479.419270833299</v>
      </c>
    </row>
    <row r="763" spans="9:12" x14ac:dyDescent="0.2">
      <c r="J763" s="11" t="s">
        <v>40</v>
      </c>
    </row>
    <row r="767" spans="9:12" x14ac:dyDescent="0.2">
      <c r="J767" s="11" t="s">
        <v>41</v>
      </c>
      <c r="K767" s="11" t="s">
        <v>42</v>
      </c>
    </row>
    <row r="768" spans="9:12" x14ac:dyDescent="0.2">
      <c r="K768" s="11" t="s">
        <v>43</v>
      </c>
    </row>
    <row r="769" spans="10:11" x14ac:dyDescent="0.2">
      <c r="J769" s="11" t="s">
        <v>44</v>
      </c>
      <c r="K769" s="11" t="s">
        <v>45</v>
      </c>
    </row>
    <row r="770" spans="10:11" x14ac:dyDescent="0.2">
      <c r="K770" s="11" t="s">
        <v>46</v>
      </c>
    </row>
    <row r="771" spans="10:11" x14ac:dyDescent="0.2">
      <c r="J771" s="11" t="s">
        <v>47</v>
      </c>
      <c r="K771" s="11" t="s">
        <v>48</v>
      </c>
    </row>
    <row r="772" spans="10:11" x14ac:dyDescent="0.2">
      <c r="J772" s="11" t="s">
        <v>49</v>
      </c>
    </row>
    <row r="773" spans="10:11" x14ac:dyDescent="0.2">
      <c r="J773" s="11" t="s">
        <v>50</v>
      </c>
    </row>
    <row r="774" spans="10:11" x14ac:dyDescent="0.2">
      <c r="J774" s="11" t="s">
        <v>51</v>
      </c>
    </row>
    <row r="775" spans="10:11" x14ac:dyDescent="0.2">
      <c r="J775" s="11" t="s">
        <v>52</v>
      </c>
    </row>
    <row r="776" spans="10:11" x14ac:dyDescent="0.2">
      <c r="J776" s="11" t="s">
        <v>53</v>
      </c>
    </row>
    <row r="777" spans="10:11" x14ac:dyDescent="0.2">
      <c r="J777" s="11" t="s">
        <v>54</v>
      </c>
      <c r="K777" s="11" t="str">
        <f>"["&amp;REPT("-",TRUNC(K776/2))&amp;" "&amp;K772&amp;" "&amp;REPT("-",TRUNC(K776/2))&amp;"]"</f>
        <v>[  ]</v>
      </c>
    </row>
    <row r="782" spans="10:11" x14ac:dyDescent="0.2">
      <c r="J782" s="11" t="s">
        <v>55</v>
      </c>
    </row>
    <row r="783" spans="10:11" x14ac:dyDescent="0.2">
      <c r="J783" s="11" t="s">
        <v>56</v>
      </c>
    </row>
    <row r="786" spans="10:11" x14ac:dyDescent="0.2">
      <c r="J786" s="11" t="s">
        <v>57</v>
      </c>
      <c r="K786" s="11" t="s">
        <v>58</v>
      </c>
    </row>
    <row r="787" spans="10:11" x14ac:dyDescent="0.2">
      <c r="K787" s="11" t="s">
        <v>59</v>
      </c>
    </row>
    <row r="788" spans="10:11" x14ac:dyDescent="0.2">
      <c r="J788" s="11" t="s">
        <v>60</v>
      </c>
      <c r="K788" s="11" t="s">
        <v>61</v>
      </c>
    </row>
    <row r="789" spans="10:11" x14ac:dyDescent="0.2">
      <c r="K789" s="11" t="s">
        <v>62</v>
      </c>
    </row>
    <row r="790" spans="10:11" x14ac:dyDescent="0.2">
      <c r="J790" s="11" t="s">
        <v>63</v>
      </c>
      <c r="K790" s="11" t="s">
        <v>64</v>
      </c>
    </row>
    <row r="791" spans="10:11" x14ac:dyDescent="0.2">
      <c r="J791" s="11" t="s">
        <v>65</v>
      </c>
    </row>
    <row r="792" spans="10:11" x14ac:dyDescent="0.2">
      <c r="J792" s="11" t="s">
        <v>66</v>
      </c>
    </row>
    <row r="793" spans="10:11" x14ac:dyDescent="0.2">
      <c r="J793" s="11" t="s">
        <v>67</v>
      </c>
    </row>
    <row r="794" spans="10:11" x14ac:dyDescent="0.2">
      <c r="J794" s="11" t="s">
        <v>68</v>
      </c>
    </row>
    <row r="795" spans="10:11" x14ac:dyDescent="0.2">
      <c r="J795" s="11" t="s">
        <v>69</v>
      </c>
    </row>
    <row r="796" spans="10:11" x14ac:dyDescent="0.2">
      <c r="J796" s="11" t="s">
        <v>70</v>
      </c>
      <c r="K796" s="11" t="str">
        <f>REPT(" ",\I8)&amp;\I4</f>
        <v/>
      </c>
    </row>
  </sheetData>
  <mergeCells count="6">
    <mergeCell ref="C89:D89"/>
    <mergeCell ref="C90:D90"/>
    <mergeCell ref="A7:I7"/>
    <mergeCell ref="A1:I1"/>
    <mergeCell ref="A3:I3"/>
    <mergeCell ref="A4:I4"/>
  </mergeCells>
  <phoneticPr fontId="6" type="noConversion"/>
  <pageMargins left="0.5" right="0.5" top="0.36" bottom="0.5" header="0.32" footer="0.38"/>
  <pageSetup scale="62" orientation="portrait" useFirstPageNumber="1" r:id="rId1"/>
  <headerFooter alignWithMargins="0">
    <oddFooter>&amp;LDHCS MC 6010 (10/12)</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470668C10F18FB499D6D1500BAAF17ED" ma:contentTypeVersion="22" ma:contentTypeDescription="This is the Custom Document Type for use by DHCS" ma:contentTypeScope="" ma:versionID="21e44c9e90e9887b2962fc1a55e9eb1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9EA5AF9-5C8C-4F5B-A5DD-D7E912F6071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0328064B-EEB3-46AB-9BD8-22D660F0CF0A}"/>
</file>

<file path=customXml/itemProps3.xml><?xml version="1.0" encoding="utf-8"?>
<ds:datastoreItem xmlns:ds="http://schemas.openxmlformats.org/officeDocument/2006/customXml" ds:itemID="{0B1BADD6-9827-493E-801D-B53B27F332D5}">
  <ds:schemaRefs>
    <ds:schemaRef ds:uri="http://schemas.microsoft.com/sharepoint/v3/contenttype/forms"/>
  </ds:schemaRefs>
</ds:datastoreItem>
</file>

<file path=customXml/itemProps4.xml><?xml version="1.0" encoding="utf-8"?>
<ds:datastoreItem xmlns:ds="http://schemas.openxmlformats.org/officeDocument/2006/customXml" ds:itemID="{D67B8659-F279-4CD1-9E76-5E2D0BB58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F990D1B-1B40-4A74-B864-F53AEC12934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7895DCR-P</vt:lpstr>
      <vt:lpstr>7990DCR-P</vt:lpstr>
      <vt:lpstr>'7990DCR-P'!\I</vt:lpstr>
      <vt:lpstr>'7990DCR-P'!\I2</vt:lpstr>
      <vt:lpstr>'7990DCR-P'!\I3</vt:lpstr>
      <vt:lpstr>'7990DCR-P'!\I4</vt:lpstr>
      <vt:lpstr>'7990DCR-P'!\I5</vt:lpstr>
      <vt:lpstr>'7990DCR-P'!\I6</vt:lpstr>
      <vt:lpstr>'7990DCR-P'!\I7</vt:lpstr>
      <vt:lpstr>'7990DCR-P'!\I8</vt:lpstr>
      <vt:lpstr>'7990DCR-P'!\I9</vt:lpstr>
      <vt:lpstr>'7990DCR-P'!_1_5</vt:lpstr>
      <vt:lpstr>'7895DCR-P'!Print_Area</vt:lpstr>
      <vt:lpstr>'7990DCR-P'!Print_Area</vt:lpstr>
      <vt:lpstr>'7895DCR-P'!Print_Titles</vt:lpstr>
      <vt:lpstr>'7990DCR-P'!REPORT</vt:lpstr>
    </vt:vector>
  </TitlesOfParts>
  <Company>Department of Alcohol &amp; Drug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MC 6009 and MC 6010 - 1112_DP_DCR_P</dc:title>
  <dc:creator>ADP</dc:creator>
  <cp:keywords>mental health,Form MC 6009 and MC 6010 - 1112_DP_DCR_P</cp:keywords>
  <cp:lastModifiedBy>westj</cp:lastModifiedBy>
  <cp:lastPrinted>2012-10-08T17:12:30Z</cp:lastPrinted>
  <dcterms:created xsi:type="dcterms:W3CDTF">1999-07-07T16:24:46Z</dcterms:created>
  <dcterms:modified xsi:type="dcterms:W3CDTF">2020-11-11T06:29:41Z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Linda Bakke A</vt:lpwstr>
  </property>
  <property fmtid="{D5CDD505-2E9C-101B-9397-08002B2CF9AE}" pid="4" name="display_urn:schemas-microsoft-com:office:office#Author">
    <vt:lpwstr>Linda Bakke A</vt:lpwstr>
  </property>
  <property fmtid="{D5CDD505-2E9C-101B-9397-08002B2CF9AE}" pid="5" name="_dlc_DocId">
    <vt:lpwstr>DHCSDOC-2132347547-365</vt:lpwstr>
  </property>
  <property fmtid="{D5CDD505-2E9C-101B-9397-08002B2CF9AE}" pid="6" name="_dlc_DocIdItemGuid">
    <vt:lpwstr>b569dfdc-d51d-4ec2-bacb-e8a684e4a2d2</vt:lpwstr>
  </property>
  <property fmtid="{D5CDD505-2E9C-101B-9397-08002B2CF9AE}" pid="7" name="_dlc_DocIdUrl">
    <vt:lpwstr>http://dhcs2016prod:88/formsandpubs/forms/_layouts/15/DocIdRedir.aspx?ID=DHCSDOC-2132347547-365, DHCSDOC-2132347547-365</vt:lpwstr>
  </property>
  <property fmtid="{D5CDD505-2E9C-101B-9397-08002B2CF9AE}" pid="8" name="ContentTypeId">
    <vt:lpwstr>0x0101000DD778A44A894D44A57135C48A267F0A</vt:lpwstr>
  </property>
</Properties>
</file>