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1"/>
  <workbookPr codeName="ThisWorkbook" defaultThemeVersion="166925"/>
  <mc:AlternateContent xmlns:mc="http://schemas.openxmlformats.org/markup-compatibility/2006">
    <mc:Choice Requires="x15">
      <x15ac:absPath xmlns:x15ac="http://schemas.microsoft.com/office/spreadsheetml/2010/11/ac" url="C:\Users\lhall2\Desktop\"/>
    </mc:Choice>
  </mc:AlternateContent>
  <xr:revisionPtr revIDLastSave="159" documentId="8_{75B7FD05-E415-4A60-9D9C-2BB2D9725B04}" xr6:coauthVersionLast="47" xr6:coauthVersionMax="47" xr10:uidLastSave="{0B661B0A-4F5E-4DAF-A474-A174D7382232}"/>
  <workbookProtection workbookAlgorithmName="SHA-512" workbookHashValue="259zWZjvczABp/hMhJdYFpEE4JG5YxMbJtR5Cz4IqMJ6KsjtfOo1CxdiLchtH+ab8QxsUokNASaxUpeDBlg2Sg==" workbookSaltValue="6l2gnu0RF1Q7Ph6TKVq6Bw==" workbookSpinCount="100000" lockStructure="1"/>
  <bookViews>
    <workbookView xWindow="-28920" yWindow="-120" windowWidth="29040" windowHeight="15720" tabRatio="926" firstSheet="11" activeTab="6"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H11" i="58"/>
  <c r="G11" i="58"/>
  <c r="F11" i="58"/>
  <c r="E11" i="58"/>
  <c r="BS22" i="14" l="1"/>
  <c r="BT22" i="14"/>
  <c r="CA22" i="14"/>
  <c r="CB22" i="14"/>
  <c r="CI22" i="14"/>
  <c r="CJ22" i="14"/>
  <c r="CQ22" i="14"/>
  <c r="CR22" i="14"/>
  <c r="CY22" i="14"/>
  <c r="CZ22" i="14"/>
  <c r="DG22" i="14"/>
  <c r="DH22" i="14"/>
  <c r="DO22" i="14"/>
  <c r="DP22" i="14"/>
  <c r="DW22" i="14"/>
  <c r="DX22" i="14"/>
  <c r="EE22" i="14"/>
  <c r="EF22" i="14"/>
  <c r="EM22" i="14"/>
  <c r="EN22" i="14"/>
  <c r="EU22" i="14"/>
  <c r="EV22" i="14"/>
  <c r="FC22" i="14"/>
  <c r="FD22"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K25" i="14"/>
  <c r="BK24" i="14"/>
  <c r="BK23" i="14"/>
  <c r="BK22" i="14"/>
  <c r="BK21" i="14"/>
  <c r="BK20" i="14"/>
  <c r="BK19" i="14"/>
  <c r="BK18" i="14"/>
  <c r="BK17" i="14"/>
  <c r="BK16" i="14"/>
  <c r="BK12" i="14"/>
  <c r="BK11" i="14"/>
  <c r="BK10" i="14"/>
  <c r="BK9" i="14"/>
  <c r="BO22" i="14" s="1"/>
  <c r="BK8" i="14"/>
  <c r="BT21" i="14" s="1"/>
  <c r="BK7" i="14"/>
  <c r="DY20" i="14" s="1"/>
  <c r="BK6" i="14"/>
  <c r="EP19" i="14" s="1"/>
  <c r="BK5" i="14"/>
  <c r="EE18" i="14" s="1"/>
  <c r="BK4" i="14"/>
  <c r="DS17" i="14" s="1"/>
  <c r="BK3" i="14"/>
  <c r="DK16" i="14" s="1"/>
  <c r="BM133" i="14" l="1"/>
  <c r="BN133" i="14"/>
  <c r="BO133" i="14"/>
  <c r="BP133" i="14"/>
  <c r="BQ133" i="14"/>
  <c r="BR133" i="14"/>
  <c r="BS133" i="14"/>
  <c r="BT133" i="14"/>
  <c r="BU133" i="14"/>
  <c r="BV133" i="14"/>
  <c r="BW133" i="14"/>
  <c r="BX133" i="14"/>
  <c r="BY133" i="14"/>
  <c r="BZ133" i="14"/>
  <c r="CA133" i="14"/>
  <c r="CB133" i="14"/>
  <c r="CC133" i="14"/>
  <c r="CD133" i="14"/>
  <c r="CE133" i="14"/>
  <c r="CF133" i="14"/>
  <c r="CG133" i="14"/>
  <c r="CH133" i="14"/>
  <c r="CI133" i="14"/>
  <c r="CJ133" i="14"/>
  <c r="CK133" i="14"/>
  <c r="CL133" i="14"/>
  <c r="CM133" i="14"/>
  <c r="CN133" i="14"/>
  <c r="CO133" i="14"/>
  <c r="CP133" i="14"/>
  <c r="CQ133" i="14"/>
  <c r="CR133" i="14"/>
  <c r="CS133" i="14"/>
  <c r="CT133" i="14"/>
  <c r="CU133" i="14"/>
  <c r="CV133" i="14"/>
  <c r="CW133" i="14"/>
  <c r="CX133" i="14"/>
  <c r="CY133" i="14"/>
  <c r="CZ133" i="14"/>
  <c r="DA133" i="14"/>
  <c r="DB133" i="14"/>
  <c r="DC133" i="14"/>
  <c r="DD133" i="14"/>
  <c r="DE133" i="14"/>
  <c r="DF133" i="14"/>
  <c r="DG133" i="14"/>
  <c r="DH133" i="14"/>
  <c r="DI133" i="14"/>
  <c r="DJ133" i="14"/>
  <c r="DK133" i="14"/>
  <c r="DL133" i="14"/>
  <c r="DM133" i="14"/>
  <c r="DN133" i="14"/>
  <c r="DO133" i="14"/>
  <c r="DP133" i="14"/>
  <c r="DQ133" i="14"/>
  <c r="DR133" i="14"/>
  <c r="DS133" i="14"/>
  <c r="DT133" i="14"/>
  <c r="DU133" i="14"/>
  <c r="DV133" i="14"/>
  <c r="DW133" i="14"/>
  <c r="DX133" i="14"/>
  <c r="DY133" i="14"/>
  <c r="DZ133" i="14"/>
  <c r="EA133" i="14"/>
  <c r="EB133" i="14"/>
  <c r="EC133" i="14"/>
  <c r="ED133" i="14"/>
  <c r="EE133" i="14"/>
  <c r="EF133" i="14"/>
  <c r="EG133" i="14"/>
  <c r="EH133" i="14"/>
  <c r="EI133" i="14"/>
  <c r="EJ133" i="14"/>
  <c r="EK133" i="14"/>
  <c r="EL133" i="14"/>
  <c r="EM133" i="14"/>
  <c r="EN133" i="14"/>
  <c r="EO133" i="14"/>
  <c r="EP133" i="14"/>
  <c r="EQ133" i="14"/>
  <c r="ER133" i="14"/>
  <c r="ES133" i="14"/>
  <c r="ET133" i="14"/>
  <c r="EU133" i="14"/>
  <c r="EV133" i="14"/>
  <c r="EW133" i="14"/>
  <c r="EX133" i="14"/>
  <c r="EY133" i="14"/>
  <c r="EZ133" i="14"/>
  <c r="FA133" i="14"/>
  <c r="FB133" i="14"/>
  <c r="FC133" i="14"/>
  <c r="FD133" i="14"/>
  <c r="FE133" i="14"/>
  <c r="FF133" i="14"/>
  <c r="FG133" i="14"/>
  <c r="BL133" i="14"/>
  <c r="BM121" i="14"/>
  <c r="BN121" i="14"/>
  <c r="BO121" i="14"/>
  <c r="BP121" i="14"/>
  <c r="BQ121" i="14"/>
  <c r="BR121" i="14"/>
  <c r="BS121" i="14"/>
  <c r="BT121" i="14"/>
  <c r="BU121" i="14"/>
  <c r="BV121" i="14"/>
  <c r="BW121" i="14"/>
  <c r="BX121" i="14"/>
  <c r="BY121" i="14"/>
  <c r="BZ121" i="14"/>
  <c r="CA121" i="14"/>
  <c r="CB121" i="14"/>
  <c r="CC121" i="14"/>
  <c r="CD121" i="14"/>
  <c r="CE121" i="14"/>
  <c r="CF121" i="14"/>
  <c r="CG121" i="14"/>
  <c r="CH121" i="14"/>
  <c r="CI121" i="14"/>
  <c r="CJ121" i="14"/>
  <c r="CK121" i="14"/>
  <c r="CL121" i="14"/>
  <c r="CM121" i="14"/>
  <c r="CN121" i="14"/>
  <c r="CO121" i="14"/>
  <c r="CP121" i="14"/>
  <c r="CQ121" i="14"/>
  <c r="CR121" i="14"/>
  <c r="CS121" i="14"/>
  <c r="CT121" i="14"/>
  <c r="CU121" i="14"/>
  <c r="CV121" i="14"/>
  <c r="CW121" i="14"/>
  <c r="CX121" i="14"/>
  <c r="CY121" i="14"/>
  <c r="CZ121" i="14"/>
  <c r="DA121" i="14"/>
  <c r="DB121" i="14"/>
  <c r="DC121" i="14"/>
  <c r="DD121" i="14"/>
  <c r="DE121" i="14"/>
  <c r="DF121" i="14"/>
  <c r="DG121" i="14"/>
  <c r="DH121" i="14"/>
  <c r="DI121" i="14"/>
  <c r="DJ121" i="14"/>
  <c r="DK121" i="14"/>
  <c r="DL121" i="14"/>
  <c r="DM121" i="14"/>
  <c r="DN121" i="14"/>
  <c r="DO121" i="14"/>
  <c r="DP121" i="14"/>
  <c r="DQ121" i="14"/>
  <c r="DR121" i="14"/>
  <c r="DS121" i="14"/>
  <c r="DT121" i="14"/>
  <c r="DU121" i="14"/>
  <c r="DV121" i="14"/>
  <c r="DW121" i="14"/>
  <c r="DX121" i="14"/>
  <c r="DY121" i="14"/>
  <c r="DZ121" i="14"/>
  <c r="EA121" i="14"/>
  <c r="EB121" i="14"/>
  <c r="EC121" i="14"/>
  <c r="ED121" i="14"/>
  <c r="EE121" i="14"/>
  <c r="EF121" i="14"/>
  <c r="EG121" i="14"/>
  <c r="EH121" i="14"/>
  <c r="EI121" i="14"/>
  <c r="EJ121" i="14"/>
  <c r="EK121" i="14"/>
  <c r="EL121" i="14"/>
  <c r="EM121" i="14"/>
  <c r="EN121" i="14"/>
  <c r="EO121" i="14"/>
  <c r="EP121" i="14"/>
  <c r="EQ121" i="14"/>
  <c r="ER121" i="14"/>
  <c r="ES121" i="14"/>
  <c r="ET121" i="14"/>
  <c r="EU121" i="14"/>
  <c r="EV121" i="14"/>
  <c r="EW121" i="14"/>
  <c r="EX121" i="14"/>
  <c r="EY121" i="14"/>
  <c r="EZ121" i="14"/>
  <c r="FA121" i="14"/>
  <c r="FB121" i="14"/>
  <c r="FC121" i="14"/>
  <c r="FD121" i="14"/>
  <c r="FE121" i="14"/>
  <c r="FF121" i="14"/>
  <c r="FG121" i="14"/>
  <c r="BM109" i="14"/>
  <c r="BN109" i="14"/>
  <c r="BO109" i="14"/>
  <c r="BP109" i="14"/>
  <c r="BQ109" i="14"/>
  <c r="BR109" i="14"/>
  <c r="BS109" i="14"/>
  <c r="BT109" i="14"/>
  <c r="BU109" i="14"/>
  <c r="BV109" i="14"/>
  <c r="BW109" i="14"/>
  <c r="BX109" i="14"/>
  <c r="BY109" i="14"/>
  <c r="BZ109" i="14"/>
  <c r="CA109" i="14"/>
  <c r="CB109" i="14"/>
  <c r="CC109" i="14"/>
  <c r="CD109" i="14"/>
  <c r="CE109" i="14"/>
  <c r="CF109" i="14"/>
  <c r="CG109" i="14"/>
  <c r="CH109" i="14"/>
  <c r="CI109" i="14"/>
  <c r="CJ109" i="14"/>
  <c r="CK109" i="14"/>
  <c r="CL109" i="14"/>
  <c r="CM109" i="14"/>
  <c r="CN109" i="14"/>
  <c r="CO109" i="14"/>
  <c r="CP109" i="14"/>
  <c r="CQ109" i="14"/>
  <c r="CR109" i="14"/>
  <c r="CS109" i="14"/>
  <c r="CT109" i="14"/>
  <c r="CU109" i="14"/>
  <c r="CV109" i="14"/>
  <c r="CW109" i="14"/>
  <c r="CX109" i="14"/>
  <c r="CY109" i="14"/>
  <c r="CZ109" i="14"/>
  <c r="DA109" i="14"/>
  <c r="DB109" i="14"/>
  <c r="DC109" i="14"/>
  <c r="DD109" i="14"/>
  <c r="DE109" i="14"/>
  <c r="DF109" i="14"/>
  <c r="DG109" i="14"/>
  <c r="DH109" i="14"/>
  <c r="DI109" i="14"/>
  <c r="DJ109" i="14"/>
  <c r="DK109" i="14"/>
  <c r="DL109" i="14"/>
  <c r="DM109" i="14"/>
  <c r="DN109" i="14"/>
  <c r="DO109" i="14"/>
  <c r="DP109" i="14"/>
  <c r="DQ109" i="14"/>
  <c r="DR109" i="14"/>
  <c r="DS109" i="14"/>
  <c r="DT109" i="14"/>
  <c r="DU109" i="14"/>
  <c r="DV109" i="14"/>
  <c r="DW109" i="14"/>
  <c r="DX109" i="14"/>
  <c r="DY109" i="14"/>
  <c r="DZ109" i="14"/>
  <c r="EA109" i="14"/>
  <c r="EB109" i="14"/>
  <c r="EC109" i="14"/>
  <c r="ED109" i="14"/>
  <c r="EE109" i="14"/>
  <c r="EF109" i="14"/>
  <c r="EG109" i="14"/>
  <c r="EH109" i="14"/>
  <c r="EI109" i="14"/>
  <c r="EJ109" i="14"/>
  <c r="EK109" i="14"/>
  <c r="EL109" i="14"/>
  <c r="EM109" i="14"/>
  <c r="EN109" i="14"/>
  <c r="EO109" i="14"/>
  <c r="EP109" i="14"/>
  <c r="EQ109" i="14"/>
  <c r="ER109" i="14"/>
  <c r="ES109" i="14"/>
  <c r="ET109" i="14"/>
  <c r="EU109" i="14"/>
  <c r="EV109" i="14"/>
  <c r="EW109" i="14"/>
  <c r="EX109" i="14"/>
  <c r="EY109" i="14"/>
  <c r="EZ109" i="14"/>
  <c r="FA109" i="14"/>
  <c r="FB109" i="14"/>
  <c r="FC109" i="14"/>
  <c r="FD109" i="14"/>
  <c r="FE109" i="14"/>
  <c r="FF109" i="14"/>
  <c r="FG109" i="14"/>
  <c r="BL109" i="14"/>
  <c r="BM97" i="14"/>
  <c r="BN97" i="14"/>
  <c r="BO97" i="14"/>
  <c r="BP97" i="14"/>
  <c r="BQ97" i="14"/>
  <c r="BR97" i="14"/>
  <c r="BS97" i="14"/>
  <c r="BT97" i="14"/>
  <c r="BU97" i="14"/>
  <c r="BV97" i="14"/>
  <c r="BW97" i="14"/>
  <c r="BX97" i="14"/>
  <c r="BY97" i="14"/>
  <c r="BZ97" i="14"/>
  <c r="CA97" i="14"/>
  <c r="CB97" i="14"/>
  <c r="CC97" i="14"/>
  <c r="CD97" i="14"/>
  <c r="CE97" i="14"/>
  <c r="CF97" i="14"/>
  <c r="CG97" i="14"/>
  <c r="CH97" i="14"/>
  <c r="CI97" i="14"/>
  <c r="CJ97" i="14"/>
  <c r="CK97" i="14"/>
  <c r="CL97" i="14"/>
  <c r="CM97" i="14"/>
  <c r="CN97" i="14"/>
  <c r="CO97" i="14"/>
  <c r="CP97" i="14"/>
  <c r="CQ97" i="14"/>
  <c r="CR97" i="14"/>
  <c r="CS97" i="14"/>
  <c r="CT97" i="14"/>
  <c r="CU97" i="14"/>
  <c r="CV97" i="14"/>
  <c r="CW97" i="14"/>
  <c r="CX97" i="14"/>
  <c r="CY97" i="14"/>
  <c r="CZ97" i="14"/>
  <c r="DA97" i="14"/>
  <c r="DB97" i="14"/>
  <c r="DC97" i="14"/>
  <c r="DD97" i="14"/>
  <c r="DE97" i="14"/>
  <c r="DF97" i="14"/>
  <c r="DG97" i="14"/>
  <c r="DH97" i="14"/>
  <c r="DI97" i="14"/>
  <c r="DJ97" i="14"/>
  <c r="DK97" i="14"/>
  <c r="DL97" i="14"/>
  <c r="DM97" i="14"/>
  <c r="DN97" i="14"/>
  <c r="DO97" i="14"/>
  <c r="DP97" i="14"/>
  <c r="DQ97" i="14"/>
  <c r="DR97" i="14"/>
  <c r="DS97" i="14"/>
  <c r="DT97" i="14"/>
  <c r="DU97" i="14"/>
  <c r="DV97" i="14"/>
  <c r="DW97" i="14"/>
  <c r="DX97" i="14"/>
  <c r="DY97" i="14"/>
  <c r="DZ97" i="14"/>
  <c r="EA97" i="14"/>
  <c r="EB97" i="14"/>
  <c r="EC97" i="14"/>
  <c r="ED97" i="14"/>
  <c r="EE97" i="14"/>
  <c r="EF97" i="14"/>
  <c r="EG97" i="14"/>
  <c r="EH97" i="14"/>
  <c r="EI97" i="14"/>
  <c r="EJ97" i="14"/>
  <c r="EK97" i="14"/>
  <c r="EL97" i="14"/>
  <c r="EM97" i="14"/>
  <c r="EN97" i="14"/>
  <c r="EO97" i="14"/>
  <c r="EP97" i="14"/>
  <c r="EQ97" i="14"/>
  <c r="ER97" i="14"/>
  <c r="ES97" i="14"/>
  <c r="ET97" i="14"/>
  <c r="EU97" i="14"/>
  <c r="EV97" i="14"/>
  <c r="EW97" i="14"/>
  <c r="EX97" i="14"/>
  <c r="EY97" i="14"/>
  <c r="EZ97" i="14"/>
  <c r="FA97" i="14"/>
  <c r="FB97" i="14"/>
  <c r="FC97" i="14"/>
  <c r="FD97" i="14"/>
  <c r="FE97" i="14"/>
  <c r="FF97" i="14"/>
  <c r="FG97" i="14"/>
  <c r="BL97" i="14"/>
  <c r="BM85" i="14"/>
  <c r="BN85" i="14"/>
  <c r="BO85" i="14"/>
  <c r="BP85" i="14"/>
  <c r="BQ85" i="14"/>
  <c r="BR85" i="14"/>
  <c r="BS85" i="14"/>
  <c r="BT85" i="14"/>
  <c r="BU85" i="14"/>
  <c r="BV85" i="14"/>
  <c r="BW85" i="14"/>
  <c r="BX85" i="14"/>
  <c r="BY85" i="14"/>
  <c r="BZ85" i="14"/>
  <c r="CA85" i="14"/>
  <c r="CB85" i="14"/>
  <c r="CC85" i="14"/>
  <c r="CD85" i="14"/>
  <c r="CE85" i="14"/>
  <c r="CF85" i="14"/>
  <c r="CG85" i="14"/>
  <c r="CH85" i="14"/>
  <c r="CI85" i="14"/>
  <c r="CJ85" i="14"/>
  <c r="CK85" i="14"/>
  <c r="CL85" i="14"/>
  <c r="CM85" i="14"/>
  <c r="CN85" i="14"/>
  <c r="CO85" i="14"/>
  <c r="CP85" i="14"/>
  <c r="CQ85" i="14"/>
  <c r="CR85" i="14"/>
  <c r="CS85" i="14"/>
  <c r="CT85" i="14"/>
  <c r="CU85" i="14"/>
  <c r="CV85" i="14"/>
  <c r="CW85" i="14"/>
  <c r="CX85" i="14"/>
  <c r="CY85" i="14"/>
  <c r="CZ85" i="14"/>
  <c r="DA85" i="14"/>
  <c r="DB85" i="14"/>
  <c r="DC85" i="14"/>
  <c r="DD85" i="14"/>
  <c r="DE85" i="14"/>
  <c r="DF85" i="14"/>
  <c r="DG85" i="14"/>
  <c r="DH85" i="14"/>
  <c r="DI85" i="14"/>
  <c r="DJ85" i="14"/>
  <c r="DK85" i="14"/>
  <c r="DL85" i="14"/>
  <c r="DM85" i="14"/>
  <c r="DN85" i="14"/>
  <c r="DO85" i="14"/>
  <c r="DP85" i="14"/>
  <c r="DQ85" i="14"/>
  <c r="DR85" i="14"/>
  <c r="DS85" i="14"/>
  <c r="DT85" i="14"/>
  <c r="DU85" i="14"/>
  <c r="DV85" i="14"/>
  <c r="DW85" i="14"/>
  <c r="DX85" i="14"/>
  <c r="DY85" i="14"/>
  <c r="DZ85" i="14"/>
  <c r="EA85" i="14"/>
  <c r="EB85" i="14"/>
  <c r="EC85" i="14"/>
  <c r="ED85" i="14"/>
  <c r="EE85" i="14"/>
  <c r="EF85" i="14"/>
  <c r="EG85" i="14"/>
  <c r="EH85" i="14"/>
  <c r="EI85" i="14"/>
  <c r="EJ85" i="14"/>
  <c r="EK85" i="14"/>
  <c r="EL85" i="14"/>
  <c r="EM85" i="14"/>
  <c r="EN85" i="14"/>
  <c r="EO85" i="14"/>
  <c r="EP85" i="14"/>
  <c r="EQ85" i="14"/>
  <c r="ER85" i="14"/>
  <c r="ES85" i="14"/>
  <c r="ET85" i="14"/>
  <c r="EU85" i="14"/>
  <c r="EV85" i="14"/>
  <c r="EW85" i="14"/>
  <c r="EX85" i="14"/>
  <c r="EY85" i="14"/>
  <c r="EZ85" i="14"/>
  <c r="FA85" i="14"/>
  <c r="FB85" i="14"/>
  <c r="FC85" i="14"/>
  <c r="FD85" i="14"/>
  <c r="FE85" i="14"/>
  <c r="FF85" i="14"/>
  <c r="FG85" i="14"/>
  <c r="BL85" i="14"/>
  <c r="BM73" i="14"/>
  <c r="BN73" i="14"/>
  <c r="BO73" i="14"/>
  <c r="BP73" i="14"/>
  <c r="BQ73" i="14"/>
  <c r="BR73" i="14"/>
  <c r="BS73" i="14"/>
  <c r="BT73" i="14"/>
  <c r="BU73" i="14"/>
  <c r="BV73" i="14"/>
  <c r="BW73" i="14"/>
  <c r="BX73" i="14"/>
  <c r="BY73" i="14"/>
  <c r="BZ73" i="14"/>
  <c r="CA73" i="14"/>
  <c r="CB73" i="14"/>
  <c r="CC73" i="14"/>
  <c r="CD73" i="14"/>
  <c r="CE73" i="14"/>
  <c r="CF73" i="14"/>
  <c r="CG73" i="14"/>
  <c r="CH73" i="14"/>
  <c r="CI73" i="14"/>
  <c r="CJ73" i="14"/>
  <c r="CK73" i="14"/>
  <c r="CL73" i="14"/>
  <c r="CM73" i="14"/>
  <c r="CN73" i="14"/>
  <c r="CO73" i="14"/>
  <c r="CP73" i="14"/>
  <c r="CQ73" i="14"/>
  <c r="CR73" i="14"/>
  <c r="CS73" i="14"/>
  <c r="CT73" i="14"/>
  <c r="CU73" i="14"/>
  <c r="CV73" i="14"/>
  <c r="CW73" i="14"/>
  <c r="CX73" i="14"/>
  <c r="CY73" i="14"/>
  <c r="CZ73" i="14"/>
  <c r="DA73" i="14"/>
  <c r="DB73" i="14"/>
  <c r="DC73" i="14"/>
  <c r="DD73" i="14"/>
  <c r="DE73" i="14"/>
  <c r="DF73" i="14"/>
  <c r="DG73" i="14"/>
  <c r="DH73" i="14"/>
  <c r="DI73" i="14"/>
  <c r="DJ73" i="14"/>
  <c r="DK73" i="14"/>
  <c r="DL73" i="14"/>
  <c r="DM73" i="14"/>
  <c r="DN73" i="14"/>
  <c r="DO73" i="14"/>
  <c r="DP73" i="14"/>
  <c r="DQ73" i="14"/>
  <c r="DR73" i="14"/>
  <c r="DS73" i="14"/>
  <c r="DT73" i="14"/>
  <c r="DU73" i="14"/>
  <c r="DV73" i="14"/>
  <c r="DW73" i="14"/>
  <c r="DX73" i="14"/>
  <c r="DY73" i="14"/>
  <c r="DZ73" i="14"/>
  <c r="EA73" i="14"/>
  <c r="EB73" i="14"/>
  <c r="EC73" i="14"/>
  <c r="ED73" i="14"/>
  <c r="EE73" i="14"/>
  <c r="EF73" i="14"/>
  <c r="EG73" i="14"/>
  <c r="EH73" i="14"/>
  <c r="EI73" i="14"/>
  <c r="EJ73" i="14"/>
  <c r="EK73" i="14"/>
  <c r="EL73" i="14"/>
  <c r="EM73" i="14"/>
  <c r="EN73" i="14"/>
  <c r="EO73" i="14"/>
  <c r="EP73" i="14"/>
  <c r="EQ73" i="14"/>
  <c r="ER73" i="14"/>
  <c r="ES73" i="14"/>
  <c r="ET73" i="14"/>
  <c r="EU73" i="14"/>
  <c r="EV73" i="14"/>
  <c r="EW73" i="14"/>
  <c r="EX73" i="14"/>
  <c r="EY73" i="14"/>
  <c r="EZ73" i="14"/>
  <c r="FA73" i="14"/>
  <c r="FB73" i="14"/>
  <c r="FC73" i="14"/>
  <c r="FD73" i="14"/>
  <c r="FE73" i="14"/>
  <c r="FF73" i="14"/>
  <c r="FG73" i="14"/>
  <c r="BL73" i="14"/>
  <c r="BM61" i="14"/>
  <c r="BN61" i="14"/>
  <c r="BO61" i="14"/>
  <c r="BP61" i="14"/>
  <c r="BQ61" i="14"/>
  <c r="BR61" i="14"/>
  <c r="BS61" i="14"/>
  <c r="BT61" i="14"/>
  <c r="BU61" i="14"/>
  <c r="BV61" i="14"/>
  <c r="BW61" i="14"/>
  <c r="BX61" i="14"/>
  <c r="BY61" i="14"/>
  <c r="BZ61" i="14"/>
  <c r="CA61" i="14"/>
  <c r="CB61" i="14"/>
  <c r="CC61" i="14"/>
  <c r="CD61" i="14"/>
  <c r="CE61" i="14"/>
  <c r="CF61" i="14"/>
  <c r="CG61" i="14"/>
  <c r="CH61" i="14"/>
  <c r="CI61" i="14"/>
  <c r="CJ61" i="14"/>
  <c r="CK61" i="14"/>
  <c r="CL61" i="14"/>
  <c r="CM61" i="14"/>
  <c r="CN61" i="14"/>
  <c r="CO61" i="14"/>
  <c r="CP61" i="14"/>
  <c r="CQ61" i="14"/>
  <c r="CR61" i="14"/>
  <c r="CS61" i="14"/>
  <c r="CT61" i="14"/>
  <c r="CU61" i="14"/>
  <c r="CV61" i="14"/>
  <c r="CW61" i="14"/>
  <c r="CX61" i="14"/>
  <c r="CY61" i="14"/>
  <c r="CZ61" i="14"/>
  <c r="DA61" i="14"/>
  <c r="DB61" i="14"/>
  <c r="DC61" i="14"/>
  <c r="DD61" i="14"/>
  <c r="DE61" i="14"/>
  <c r="DF61" i="14"/>
  <c r="DG61" i="14"/>
  <c r="DH61" i="14"/>
  <c r="DI61" i="14"/>
  <c r="DJ61" i="14"/>
  <c r="DK61" i="14"/>
  <c r="DL61" i="14"/>
  <c r="DM61" i="14"/>
  <c r="DN61" i="14"/>
  <c r="DO61" i="14"/>
  <c r="DP61" i="14"/>
  <c r="DQ61" i="14"/>
  <c r="DR61" i="14"/>
  <c r="DS61" i="14"/>
  <c r="DT61" i="14"/>
  <c r="DU61" i="14"/>
  <c r="DV61" i="14"/>
  <c r="DW61" i="14"/>
  <c r="DX61" i="14"/>
  <c r="DY61" i="14"/>
  <c r="DZ61" i="14"/>
  <c r="EA61" i="14"/>
  <c r="EB61" i="14"/>
  <c r="EC61" i="14"/>
  <c r="ED61" i="14"/>
  <c r="EE61" i="14"/>
  <c r="EF61" i="14"/>
  <c r="EG61" i="14"/>
  <c r="EH61" i="14"/>
  <c r="EI61" i="14"/>
  <c r="EJ61" i="14"/>
  <c r="EK61" i="14"/>
  <c r="EL61" i="14"/>
  <c r="EM61" i="14"/>
  <c r="EN61" i="14"/>
  <c r="EO61" i="14"/>
  <c r="EP61" i="14"/>
  <c r="EQ61" i="14"/>
  <c r="ER61" i="14"/>
  <c r="ES61" i="14"/>
  <c r="ET61" i="14"/>
  <c r="EU61" i="14"/>
  <c r="EV61" i="14"/>
  <c r="EW61" i="14"/>
  <c r="EX61" i="14"/>
  <c r="EY61" i="14"/>
  <c r="EZ61" i="14"/>
  <c r="FA61" i="14"/>
  <c r="FB61" i="14"/>
  <c r="FC61" i="14"/>
  <c r="FD61" i="14"/>
  <c r="FE61" i="14"/>
  <c r="FF61" i="14"/>
  <c r="FG61" i="14"/>
  <c r="BL61" i="14"/>
  <c r="BM49" i="14"/>
  <c r="BN49" i="14"/>
  <c r="BO49" i="14"/>
  <c r="BP49" i="14"/>
  <c r="BQ49" i="14"/>
  <c r="BR49" i="14"/>
  <c r="BS49" i="14"/>
  <c r="BT49" i="14"/>
  <c r="BU49" i="14"/>
  <c r="BV49" i="14"/>
  <c r="BW49" i="14"/>
  <c r="BX49" i="14"/>
  <c r="BY49" i="14"/>
  <c r="BZ49" i="14"/>
  <c r="CA49" i="14"/>
  <c r="CB49" i="14"/>
  <c r="CC49" i="14"/>
  <c r="CD49" i="14"/>
  <c r="CE49" i="14"/>
  <c r="CF49" i="14"/>
  <c r="CG49" i="14"/>
  <c r="CH49" i="14"/>
  <c r="CI49" i="14"/>
  <c r="CJ49" i="14"/>
  <c r="CK49" i="14"/>
  <c r="CL49" i="14"/>
  <c r="CM49" i="14"/>
  <c r="CN49" i="14"/>
  <c r="CO49" i="14"/>
  <c r="CP49" i="14"/>
  <c r="CQ49" i="14"/>
  <c r="CR49" i="14"/>
  <c r="CS49" i="14"/>
  <c r="CT49" i="14"/>
  <c r="CU49" i="14"/>
  <c r="CV49" i="14"/>
  <c r="CW49" i="14"/>
  <c r="CX49" i="14"/>
  <c r="CY49" i="14"/>
  <c r="CZ49" i="14"/>
  <c r="DA49" i="14"/>
  <c r="DB49" i="14"/>
  <c r="DC49" i="14"/>
  <c r="DD49" i="14"/>
  <c r="DE49" i="14"/>
  <c r="DF49" i="14"/>
  <c r="DG49" i="14"/>
  <c r="DH49" i="14"/>
  <c r="DI49" i="14"/>
  <c r="DJ49" i="14"/>
  <c r="DK49" i="14"/>
  <c r="DL49" i="14"/>
  <c r="DM49" i="14"/>
  <c r="DN49" i="14"/>
  <c r="DO49" i="14"/>
  <c r="DP49" i="14"/>
  <c r="DQ49" i="14"/>
  <c r="DR49" i="14"/>
  <c r="DS49" i="14"/>
  <c r="DT49" i="14"/>
  <c r="DU49" i="14"/>
  <c r="DV49" i="14"/>
  <c r="DW49" i="14"/>
  <c r="DX49" i="14"/>
  <c r="DY49" i="14"/>
  <c r="DZ49" i="14"/>
  <c r="EA49" i="14"/>
  <c r="EB49" i="14"/>
  <c r="EC49" i="14"/>
  <c r="ED49" i="14"/>
  <c r="EE49" i="14"/>
  <c r="EF49" i="14"/>
  <c r="EG49" i="14"/>
  <c r="EH49" i="14"/>
  <c r="EI49" i="14"/>
  <c r="EJ49" i="14"/>
  <c r="EK49" i="14"/>
  <c r="EL49" i="14"/>
  <c r="EM49" i="14"/>
  <c r="EN49" i="14"/>
  <c r="EO49" i="14"/>
  <c r="EP49" i="14"/>
  <c r="EQ49" i="14"/>
  <c r="ER49" i="14"/>
  <c r="ES49" i="14"/>
  <c r="ET49" i="14"/>
  <c r="EU49" i="14"/>
  <c r="EV49" i="14"/>
  <c r="EW49" i="14"/>
  <c r="EX49" i="14"/>
  <c r="EY49" i="14"/>
  <c r="EZ49" i="14"/>
  <c r="FA49" i="14"/>
  <c r="FB49" i="14"/>
  <c r="FC49" i="14"/>
  <c r="FD49" i="14"/>
  <c r="FE49" i="14"/>
  <c r="FF49" i="14"/>
  <c r="FG49" i="14"/>
  <c r="BM37" i="14"/>
  <c r="BN37" i="14"/>
  <c r="BO37" i="14"/>
  <c r="BP37" i="14"/>
  <c r="BQ37" i="14"/>
  <c r="BR37" i="14"/>
  <c r="BS37" i="14"/>
  <c r="BT37" i="14"/>
  <c r="BU37" i="14"/>
  <c r="BV37" i="14"/>
  <c r="BW37" i="14"/>
  <c r="BX37" i="14"/>
  <c r="BY37" i="14"/>
  <c r="BZ37" i="14"/>
  <c r="CA37" i="14"/>
  <c r="CB37" i="14"/>
  <c r="CC37" i="14"/>
  <c r="CD37" i="14"/>
  <c r="CE37" i="14"/>
  <c r="CF37" i="14"/>
  <c r="CG37" i="14"/>
  <c r="CH37" i="14"/>
  <c r="CI37" i="14"/>
  <c r="CJ37" i="14"/>
  <c r="CK37" i="14"/>
  <c r="CL37" i="14"/>
  <c r="CM37" i="14"/>
  <c r="CN37" i="14"/>
  <c r="CO37" i="14"/>
  <c r="CP37" i="14"/>
  <c r="CQ37" i="14"/>
  <c r="CR37" i="14"/>
  <c r="CS37" i="14"/>
  <c r="CT37" i="14"/>
  <c r="CU37" i="14"/>
  <c r="CV37" i="14"/>
  <c r="CW37" i="14"/>
  <c r="CX37" i="14"/>
  <c r="CY37" i="14"/>
  <c r="CZ37" i="14"/>
  <c r="DA37" i="14"/>
  <c r="DB37" i="14"/>
  <c r="DC37" i="14"/>
  <c r="DD37" i="14"/>
  <c r="DE37" i="14"/>
  <c r="DF37" i="14"/>
  <c r="DG37" i="14"/>
  <c r="DH37" i="14"/>
  <c r="DI37" i="14"/>
  <c r="DJ37" i="14"/>
  <c r="DK37" i="14"/>
  <c r="DL37" i="14"/>
  <c r="DM37" i="14"/>
  <c r="DN37" i="14"/>
  <c r="DO37" i="14"/>
  <c r="DP37" i="14"/>
  <c r="DQ37" i="14"/>
  <c r="DR37" i="14"/>
  <c r="DS37" i="14"/>
  <c r="DT37" i="14"/>
  <c r="DU37" i="14"/>
  <c r="DV37" i="14"/>
  <c r="DW37" i="14"/>
  <c r="DX37" i="14"/>
  <c r="DY37" i="14"/>
  <c r="DZ37" i="14"/>
  <c r="EA37" i="14"/>
  <c r="EB37" i="14"/>
  <c r="EC37" i="14"/>
  <c r="ED37" i="14"/>
  <c r="EE37" i="14"/>
  <c r="EF37" i="14"/>
  <c r="EG37" i="14"/>
  <c r="EH37" i="14"/>
  <c r="EI37" i="14"/>
  <c r="EJ37" i="14"/>
  <c r="EK37" i="14"/>
  <c r="EL37" i="14"/>
  <c r="EM37" i="14"/>
  <c r="EN37" i="14"/>
  <c r="EO37" i="14"/>
  <c r="EP37" i="14"/>
  <c r="EQ37" i="14"/>
  <c r="ER37" i="14"/>
  <c r="ES37" i="14"/>
  <c r="ET37" i="14"/>
  <c r="EU37" i="14"/>
  <c r="EV37" i="14"/>
  <c r="EW37" i="14"/>
  <c r="EX37" i="14"/>
  <c r="EY37" i="14"/>
  <c r="EZ37" i="14"/>
  <c r="FA37" i="14"/>
  <c r="FB37" i="14"/>
  <c r="FC37" i="14"/>
  <c r="FD37" i="14"/>
  <c r="FE37" i="14"/>
  <c r="FF37" i="14"/>
  <c r="FG37" i="14"/>
  <c r="BL37" i="14"/>
  <c r="BM25" i="14"/>
  <c r="BN25" i="14"/>
  <c r="BO25" i="14"/>
  <c r="BP25" i="14"/>
  <c r="BQ25" i="14"/>
  <c r="BR25" i="14"/>
  <c r="BS25" i="14"/>
  <c r="BT25" i="14"/>
  <c r="BU25" i="14"/>
  <c r="BV25" i="14"/>
  <c r="BW25" i="14"/>
  <c r="BX25" i="14"/>
  <c r="BY25" i="14"/>
  <c r="BZ25" i="14"/>
  <c r="CA25" i="14"/>
  <c r="CB25" i="14"/>
  <c r="CC25" i="14"/>
  <c r="CD25" i="14"/>
  <c r="CE25" i="14"/>
  <c r="CF25" i="14"/>
  <c r="CG25" i="14"/>
  <c r="CH25" i="14"/>
  <c r="CI25" i="14"/>
  <c r="CJ25" i="14"/>
  <c r="CK25" i="14"/>
  <c r="CL25" i="14"/>
  <c r="CM25" i="14"/>
  <c r="CN25" i="14"/>
  <c r="CO25" i="14"/>
  <c r="CP25" i="14"/>
  <c r="CQ25" i="14"/>
  <c r="CR25" i="14"/>
  <c r="CS25" i="14"/>
  <c r="CT25" i="14"/>
  <c r="CU25" i="14"/>
  <c r="CV25" i="14"/>
  <c r="CW25" i="14"/>
  <c r="CX25" i="14"/>
  <c r="CY25" i="14"/>
  <c r="CZ25" i="14"/>
  <c r="DA25" i="14"/>
  <c r="DB25" i="14"/>
  <c r="DC25" i="14"/>
  <c r="DD25" i="14"/>
  <c r="DE25" i="14"/>
  <c r="DF25" i="14"/>
  <c r="DG25" i="14"/>
  <c r="DH25" i="14"/>
  <c r="DI25" i="14"/>
  <c r="DJ25" i="14"/>
  <c r="DK25" i="14"/>
  <c r="DL25" i="14"/>
  <c r="DM25" i="14"/>
  <c r="DN25" i="14"/>
  <c r="DO25" i="14"/>
  <c r="DP25" i="14"/>
  <c r="DQ25" i="14"/>
  <c r="DR25" i="14"/>
  <c r="DS25" i="14"/>
  <c r="DT25" i="14"/>
  <c r="DU25" i="14"/>
  <c r="DV25" i="14"/>
  <c r="DW25" i="14"/>
  <c r="DX25" i="14"/>
  <c r="DY25" i="14"/>
  <c r="DZ25" i="14"/>
  <c r="EA25" i="14"/>
  <c r="EB25" i="14"/>
  <c r="EC25" i="14"/>
  <c r="ED25" i="14"/>
  <c r="EE25" i="14"/>
  <c r="EF25" i="14"/>
  <c r="EG25" i="14"/>
  <c r="EH25" i="14"/>
  <c r="EI25" i="14"/>
  <c r="EJ25" i="14"/>
  <c r="EK25" i="14"/>
  <c r="EL25" i="14"/>
  <c r="EM25" i="14"/>
  <c r="EN25" i="14"/>
  <c r="EO25" i="14"/>
  <c r="EP25" i="14"/>
  <c r="EQ25" i="14"/>
  <c r="ER25" i="14"/>
  <c r="ES25" i="14"/>
  <c r="ET25" i="14"/>
  <c r="EU25" i="14"/>
  <c r="EV25" i="14"/>
  <c r="EW25" i="14"/>
  <c r="EX25" i="14"/>
  <c r="EY25" i="14"/>
  <c r="EZ25" i="14"/>
  <c r="FA25" i="14"/>
  <c r="FB25" i="14"/>
  <c r="FC25" i="14"/>
  <c r="FD25" i="14"/>
  <c r="FE25" i="14"/>
  <c r="FF25" i="14"/>
  <c r="FG25" i="14"/>
  <c r="BL121" i="14"/>
  <c r="BL49" i="14"/>
  <c r="BL25" i="14"/>
  <c r="BM132" i="14"/>
  <c r="BN132" i="14"/>
  <c r="BO132" i="14"/>
  <c r="BP132" i="14"/>
  <c r="BQ132" i="14"/>
  <c r="BR132" i="14"/>
  <c r="BS132" i="14"/>
  <c r="BT132" i="14"/>
  <c r="BU132" i="14"/>
  <c r="BV132" i="14"/>
  <c r="BW132" i="14"/>
  <c r="BX132" i="14"/>
  <c r="BY132" i="14"/>
  <c r="BZ132" i="14"/>
  <c r="CA132" i="14"/>
  <c r="CB132" i="14"/>
  <c r="CC132" i="14"/>
  <c r="CD132" i="14"/>
  <c r="CE132" i="14"/>
  <c r="CF132" i="14"/>
  <c r="CG132" i="14"/>
  <c r="CH132" i="14"/>
  <c r="CI132" i="14"/>
  <c r="CJ132" i="14"/>
  <c r="CK132" i="14"/>
  <c r="CL132" i="14"/>
  <c r="CM132" i="14"/>
  <c r="CN132" i="14"/>
  <c r="CO132" i="14"/>
  <c r="CP132" i="14"/>
  <c r="CQ132" i="14"/>
  <c r="CR132" i="14"/>
  <c r="CS132" i="14"/>
  <c r="CT132" i="14"/>
  <c r="CU132" i="14"/>
  <c r="CV132" i="14"/>
  <c r="CW132" i="14"/>
  <c r="CX132" i="14"/>
  <c r="CY132" i="14"/>
  <c r="CZ132" i="14"/>
  <c r="DA132" i="14"/>
  <c r="DB132" i="14"/>
  <c r="DC132" i="14"/>
  <c r="DD132" i="14"/>
  <c r="DE132" i="14"/>
  <c r="DF132" i="14"/>
  <c r="DG132" i="14"/>
  <c r="DH132" i="14"/>
  <c r="DI132" i="14"/>
  <c r="DJ132" i="14"/>
  <c r="DK132" i="14"/>
  <c r="DL132" i="14"/>
  <c r="DM132" i="14"/>
  <c r="DN132" i="14"/>
  <c r="DO132" i="14"/>
  <c r="DP132" i="14"/>
  <c r="DQ132" i="14"/>
  <c r="DR132" i="14"/>
  <c r="DS132" i="14"/>
  <c r="DT132" i="14"/>
  <c r="DU132" i="14"/>
  <c r="DV132" i="14"/>
  <c r="DW132" i="14"/>
  <c r="DX132" i="14"/>
  <c r="DY132" i="14"/>
  <c r="DZ132" i="14"/>
  <c r="EA132" i="14"/>
  <c r="EB132" i="14"/>
  <c r="EC132" i="14"/>
  <c r="ED132" i="14"/>
  <c r="EE132" i="14"/>
  <c r="EF132" i="14"/>
  <c r="EG132" i="14"/>
  <c r="EH132" i="14"/>
  <c r="EI132" i="14"/>
  <c r="EJ132" i="14"/>
  <c r="EK132" i="14"/>
  <c r="EL132" i="14"/>
  <c r="EM132" i="14"/>
  <c r="EN132" i="14"/>
  <c r="EO132" i="14"/>
  <c r="EP132" i="14"/>
  <c r="EQ132" i="14"/>
  <c r="ER132" i="14"/>
  <c r="ES132" i="14"/>
  <c r="ET132" i="14"/>
  <c r="EU132" i="14"/>
  <c r="EV132" i="14"/>
  <c r="EW132" i="14"/>
  <c r="EX132" i="14"/>
  <c r="EY132" i="14"/>
  <c r="EZ132" i="14"/>
  <c r="FA132" i="14"/>
  <c r="FB132" i="14"/>
  <c r="FC132" i="14"/>
  <c r="FD132" i="14"/>
  <c r="FE132" i="14"/>
  <c r="FF132" i="14"/>
  <c r="FG132" i="14"/>
  <c r="BL132" i="14"/>
  <c r="BM120" i="14"/>
  <c r="BN120" i="14"/>
  <c r="BO120" i="14"/>
  <c r="BP120" i="14"/>
  <c r="BQ120" i="14"/>
  <c r="BR120" i="14"/>
  <c r="BS120" i="14"/>
  <c r="BT120" i="14"/>
  <c r="BU120" i="14"/>
  <c r="BV120" i="14"/>
  <c r="BW120" i="14"/>
  <c r="BX120" i="14"/>
  <c r="BY120" i="14"/>
  <c r="BZ120" i="14"/>
  <c r="CA120" i="14"/>
  <c r="CB120" i="14"/>
  <c r="CC120" i="14"/>
  <c r="CD120" i="14"/>
  <c r="CE120" i="14"/>
  <c r="CF120" i="14"/>
  <c r="CG120" i="14"/>
  <c r="CH120" i="14"/>
  <c r="CI120" i="14"/>
  <c r="CJ120" i="14"/>
  <c r="CK120" i="14"/>
  <c r="CL120" i="14"/>
  <c r="CM120" i="14"/>
  <c r="CN120" i="14"/>
  <c r="CO120" i="14"/>
  <c r="CP120" i="14"/>
  <c r="CQ120" i="14"/>
  <c r="CR120" i="14"/>
  <c r="CS120" i="14"/>
  <c r="CT120" i="14"/>
  <c r="CU120" i="14"/>
  <c r="CV120" i="14"/>
  <c r="CW120" i="14"/>
  <c r="CX120" i="14"/>
  <c r="CY120" i="14"/>
  <c r="CZ120" i="14"/>
  <c r="DA120" i="14"/>
  <c r="DB120" i="14"/>
  <c r="DC120" i="14"/>
  <c r="DD120" i="14"/>
  <c r="DE120" i="14"/>
  <c r="DF120" i="14"/>
  <c r="DG120" i="14"/>
  <c r="DH120" i="14"/>
  <c r="DI120" i="14"/>
  <c r="DJ120" i="14"/>
  <c r="DK120" i="14"/>
  <c r="DL120" i="14"/>
  <c r="DM120" i="14"/>
  <c r="DN120" i="14"/>
  <c r="DO120" i="14"/>
  <c r="DP120" i="14"/>
  <c r="DQ120" i="14"/>
  <c r="DR120" i="14"/>
  <c r="DS120" i="14"/>
  <c r="DT120" i="14"/>
  <c r="DU120" i="14"/>
  <c r="DV120" i="14"/>
  <c r="DW120" i="14"/>
  <c r="DX120" i="14"/>
  <c r="DY120" i="14"/>
  <c r="DZ120" i="14"/>
  <c r="EA120" i="14"/>
  <c r="EB120" i="14"/>
  <c r="EC120" i="14"/>
  <c r="ED120" i="14"/>
  <c r="EE120" i="14"/>
  <c r="EF120" i="14"/>
  <c r="EG120" i="14"/>
  <c r="EH120" i="14"/>
  <c r="EI120" i="14"/>
  <c r="EJ120" i="14"/>
  <c r="EK120" i="14"/>
  <c r="EL120" i="14"/>
  <c r="EM120" i="14"/>
  <c r="EN120" i="14"/>
  <c r="EO120" i="14"/>
  <c r="EP120" i="14"/>
  <c r="EQ120" i="14"/>
  <c r="ER120" i="14"/>
  <c r="ES120" i="14"/>
  <c r="ET120" i="14"/>
  <c r="EU120" i="14"/>
  <c r="EV120" i="14"/>
  <c r="EW120" i="14"/>
  <c r="EX120" i="14"/>
  <c r="EY120" i="14"/>
  <c r="EZ120" i="14"/>
  <c r="FA120" i="14"/>
  <c r="FB120" i="14"/>
  <c r="FC120" i="14"/>
  <c r="FD120" i="14"/>
  <c r="FE120" i="14"/>
  <c r="FF120" i="14"/>
  <c r="FG120" i="14"/>
  <c r="BL120" i="14"/>
  <c r="BM108" i="14"/>
  <c r="BN108" i="14"/>
  <c r="BO108" i="14"/>
  <c r="BP108" i="14"/>
  <c r="BQ108" i="14"/>
  <c r="BR108" i="14"/>
  <c r="BS108" i="14"/>
  <c r="BT108" i="14"/>
  <c r="BU108" i="14"/>
  <c r="BV108" i="14"/>
  <c r="BW108" i="14"/>
  <c r="BX108" i="14"/>
  <c r="BY108" i="14"/>
  <c r="BZ108" i="14"/>
  <c r="CA108" i="14"/>
  <c r="CB108" i="14"/>
  <c r="CC108" i="14"/>
  <c r="CD108" i="14"/>
  <c r="CE108" i="14"/>
  <c r="CF108" i="14"/>
  <c r="CG108" i="14"/>
  <c r="CH108" i="14"/>
  <c r="CI108" i="14"/>
  <c r="CJ108" i="14"/>
  <c r="CK108" i="14"/>
  <c r="CL108" i="14"/>
  <c r="CM108" i="14"/>
  <c r="CN108" i="14"/>
  <c r="CO108" i="14"/>
  <c r="CP108" i="14"/>
  <c r="CQ108" i="14"/>
  <c r="CR108" i="14"/>
  <c r="CS108" i="14"/>
  <c r="CT108" i="14"/>
  <c r="CU108" i="14"/>
  <c r="CV108" i="14"/>
  <c r="CW108" i="14"/>
  <c r="CX108" i="14"/>
  <c r="CY108" i="14"/>
  <c r="CZ108" i="14"/>
  <c r="DA108" i="14"/>
  <c r="DB108" i="14"/>
  <c r="DC108" i="14"/>
  <c r="DD108" i="14"/>
  <c r="DE108" i="14"/>
  <c r="DF108" i="14"/>
  <c r="DG108" i="14"/>
  <c r="DH108" i="14"/>
  <c r="DI108" i="14"/>
  <c r="DJ108" i="14"/>
  <c r="DK108" i="14"/>
  <c r="DL108" i="14"/>
  <c r="DM108" i="14"/>
  <c r="DN108" i="14"/>
  <c r="DO108" i="14"/>
  <c r="DP108" i="14"/>
  <c r="DQ108" i="14"/>
  <c r="DR108" i="14"/>
  <c r="DS108" i="14"/>
  <c r="DT108" i="14"/>
  <c r="DU108" i="14"/>
  <c r="DV108" i="14"/>
  <c r="DW108" i="14"/>
  <c r="DX108" i="14"/>
  <c r="DY108" i="14"/>
  <c r="DZ108" i="14"/>
  <c r="EA108" i="14"/>
  <c r="EB108" i="14"/>
  <c r="EC108" i="14"/>
  <c r="ED108" i="14"/>
  <c r="EE108" i="14"/>
  <c r="EF108" i="14"/>
  <c r="EG108" i="14"/>
  <c r="EH108" i="14"/>
  <c r="EI108" i="14"/>
  <c r="EJ108" i="14"/>
  <c r="EK108" i="14"/>
  <c r="EL108" i="14"/>
  <c r="EM108" i="14"/>
  <c r="EN108" i="14"/>
  <c r="EO108" i="14"/>
  <c r="EP108" i="14"/>
  <c r="EQ108" i="14"/>
  <c r="ER108" i="14"/>
  <c r="ES108" i="14"/>
  <c r="ET108" i="14"/>
  <c r="EU108" i="14"/>
  <c r="EV108" i="14"/>
  <c r="EW108" i="14"/>
  <c r="EX108" i="14"/>
  <c r="EY108" i="14"/>
  <c r="EZ108" i="14"/>
  <c r="FA108" i="14"/>
  <c r="FB108" i="14"/>
  <c r="FC108" i="14"/>
  <c r="FD108" i="14"/>
  <c r="FE108" i="14"/>
  <c r="FF108" i="14"/>
  <c r="FG108" i="14"/>
  <c r="BL108" i="14"/>
  <c r="BM96" i="14"/>
  <c r="BN96" i="14"/>
  <c r="BO96" i="14"/>
  <c r="BP96" i="14"/>
  <c r="BQ96" i="14"/>
  <c r="BR96" i="14"/>
  <c r="BS96" i="14"/>
  <c r="BT96" i="14"/>
  <c r="BU96" i="14"/>
  <c r="BV96" i="14"/>
  <c r="BW96" i="14"/>
  <c r="BX96" i="14"/>
  <c r="BY96" i="14"/>
  <c r="BZ96" i="14"/>
  <c r="CA96" i="14"/>
  <c r="CB96" i="14"/>
  <c r="CC96" i="14"/>
  <c r="CD96" i="14"/>
  <c r="CE96" i="14"/>
  <c r="CF96" i="14"/>
  <c r="CG96" i="14"/>
  <c r="CH96" i="14"/>
  <c r="CI96" i="14"/>
  <c r="CJ96" i="14"/>
  <c r="CK96" i="14"/>
  <c r="CL96" i="14"/>
  <c r="CM96" i="14"/>
  <c r="CN96" i="14"/>
  <c r="CO96" i="14"/>
  <c r="CP96" i="14"/>
  <c r="CQ96" i="14"/>
  <c r="CR96" i="14"/>
  <c r="CS96" i="14"/>
  <c r="CT96" i="14"/>
  <c r="CU96" i="14"/>
  <c r="CV96" i="14"/>
  <c r="CW96" i="14"/>
  <c r="CX96" i="14"/>
  <c r="CY96" i="14"/>
  <c r="CZ96" i="14"/>
  <c r="DA96" i="14"/>
  <c r="DB96" i="14"/>
  <c r="DC96" i="14"/>
  <c r="DD96" i="14"/>
  <c r="DE96" i="14"/>
  <c r="DF96" i="14"/>
  <c r="DG96" i="14"/>
  <c r="DH96" i="14"/>
  <c r="DI96" i="14"/>
  <c r="DJ96" i="14"/>
  <c r="DK96" i="14"/>
  <c r="DL96" i="14"/>
  <c r="DM96" i="14"/>
  <c r="DN96" i="14"/>
  <c r="DO96" i="14"/>
  <c r="DP96" i="14"/>
  <c r="DQ96" i="14"/>
  <c r="DR96" i="14"/>
  <c r="DS96" i="14"/>
  <c r="DT96" i="14"/>
  <c r="DU96" i="14"/>
  <c r="DV96" i="14"/>
  <c r="DW96" i="14"/>
  <c r="DX96" i="14"/>
  <c r="DY96" i="14"/>
  <c r="DZ96" i="14"/>
  <c r="EA96" i="14"/>
  <c r="EB96" i="14"/>
  <c r="EC96" i="14"/>
  <c r="ED96" i="14"/>
  <c r="EE96" i="14"/>
  <c r="EF96" i="14"/>
  <c r="EG96" i="14"/>
  <c r="EH96" i="14"/>
  <c r="EI96" i="14"/>
  <c r="EJ96" i="14"/>
  <c r="EK96" i="14"/>
  <c r="EL96" i="14"/>
  <c r="EM96" i="14"/>
  <c r="EN96" i="14"/>
  <c r="EO96" i="14"/>
  <c r="EP96" i="14"/>
  <c r="EQ96" i="14"/>
  <c r="ER96" i="14"/>
  <c r="ES96" i="14"/>
  <c r="ET96" i="14"/>
  <c r="EU96" i="14"/>
  <c r="EV96" i="14"/>
  <c r="EW96" i="14"/>
  <c r="EX96" i="14"/>
  <c r="EY96" i="14"/>
  <c r="EZ96" i="14"/>
  <c r="FA96" i="14"/>
  <c r="FB96" i="14"/>
  <c r="FC96" i="14"/>
  <c r="FD96" i="14"/>
  <c r="FE96" i="14"/>
  <c r="FF96" i="14"/>
  <c r="FG96" i="14"/>
  <c r="BL96" i="14"/>
  <c r="BM84" i="14"/>
  <c r="BN84" i="14"/>
  <c r="BO84" i="14"/>
  <c r="BP84" i="14"/>
  <c r="BQ84" i="14"/>
  <c r="BR84" i="14"/>
  <c r="BS84" i="14"/>
  <c r="BT84" i="14"/>
  <c r="BU84" i="14"/>
  <c r="BV84" i="14"/>
  <c r="BW84" i="14"/>
  <c r="BX84" i="14"/>
  <c r="BY84" i="14"/>
  <c r="BZ84" i="14"/>
  <c r="CA84" i="14"/>
  <c r="CB84" i="14"/>
  <c r="CC84" i="14"/>
  <c r="CD84" i="14"/>
  <c r="CE84" i="14"/>
  <c r="CF84" i="14"/>
  <c r="CG84" i="14"/>
  <c r="CH84" i="14"/>
  <c r="CI84" i="14"/>
  <c r="CJ84" i="14"/>
  <c r="CK84" i="14"/>
  <c r="CL84" i="14"/>
  <c r="CM84" i="14"/>
  <c r="CN84" i="14"/>
  <c r="CO84" i="14"/>
  <c r="CP84" i="14"/>
  <c r="CQ84" i="14"/>
  <c r="CR84" i="14"/>
  <c r="CS84" i="14"/>
  <c r="CT84" i="14"/>
  <c r="CU84" i="14"/>
  <c r="CV84" i="14"/>
  <c r="CW84" i="14"/>
  <c r="CX84" i="14"/>
  <c r="CY84" i="14"/>
  <c r="CZ84" i="14"/>
  <c r="DA84" i="14"/>
  <c r="DB84" i="14"/>
  <c r="DC84" i="14"/>
  <c r="DD84" i="14"/>
  <c r="DE84" i="14"/>
  <c r="DF84" i="14"/>
  <c r="DG84" i="14"/>
  <c r="DH84" i="14"/>
  <c r="DI84" i="14"/>
  <c r="DJ84" i="14"/>
  <c r="DK84" i="14"/>
  <c r="DL84" i="14"/>
  <c r="DM84" i="14"/>
  <c r="DN84" i="14"/>
  <c r="DO84" i="14"/>
  <c r="DP84" i="14"/>
  <c r="DQ84" i="14"/>
  <c r="DR84" i="14"/>
  <c r="DS84" i="14"/>
  <c r="DT84" i="14"/>
  <c r="DU84" i="14"/>
  <c r="DV84" i="14"/>
  <c r="DW84" i="14"/>
  <c r="DX84" i="14"/>
  <c r="DY84" i="14"/>
  <c r="DZ84" i="14"/>
  <c r="EA84" i="14"/>
  <c r="EB84" i="14"/>
  <c r="EC84" i="14"/>
  <c r="ED84" i="14"/>
  <c r="EE84" i="14"/>
  <c r="EF84" i="14"/>
  <c r="EG84" i="14"/>
  <c r="EH84" i="14"/>
  <c r="EI84" i="14"/>
  <c r="EJ84" i="14"/>
  <c r="EK84" i="14"/>
  <c r="EL84" i="14"/>
  <c r="EM84" i="14"/>
  <c r="EN84" i="14"/>
  <c r="EO84" i="14"/>
  <c r="EP84" i="14"/>
  <c r="EQ84" i="14"/>
  <c r="ER84" i="14"/>
  <c r="ES84" i="14"/>
  <c r="ET84" i="14"/>
  <c r="EU84" i="14"/>
  <c r="EV84" i="14"/>
  <c r="EW84" i="14"/>
  <c r="EX84" i="14"/>
  <c r="EY84" i="14"/>
  <c r="EZ84" i="14"/>
  <c r="FA84" i="14"/>
  <c r="FB84" i="14"/>
  <c r="FC84" i="14"/>
  <c r="FD84" i="14"/>
  <c r="FE84" i="14"/>
  <c r="FF84" i="14"/>
  <c r="FG84" i="14"/>
  <c r="BL84" i="14"/>
  <c r="BM72" i="14"/>
  <c r="BN72" i="14"/>
  <c r="BO72" i="14"/>
  <c r="BP72" i="14"/>
  <c r="BQ72" i="14"/>
  <c r="BR72" i="14"/>
  <c r="BS72" i="14"/>
  <c r="BT72" i="14"/>
  <c r="BU72" i="14"/>
  <c r="BV72" i="14"/>
  <c r="BW72" i="14"/>
  <c r="BX72" i="14"/>
  <c r="BY72" i="14"/>
  <c r="BZ72" i="14"/>
  <c r="CA72" i="14"/>
  <c r="CB72" i="14"/>
  <c r="CC72" i="14"/>
  <c r="CD72" i="14"/>
  <c r="CE72" i="14"/>
  <c r="CF72" i="14"/>
  <c r="CG72" i="14"/>
  <c r="CH72" i="14"/>
  <c r="CI72" i="14"/>
  <c r="CJ72" i="14"/>
  <c r="CK72" i="14"/>
  <c r="CL72" i="14"/>
  <c r="CM72" i="14"/>
  <c r="CN72" i="14"/>
  <c r="CO72" i="14"/>
  <c r="CP72" i="14"/>
  <c r="CQ72" i="14"/>
  <c r="CR72" i="14"/>
  <c r="CS72" i="14"/>
  <c r="CT72" i="14"/>
  <c r="CU72" i="14"/>
  <c r="CV72" i="14"/>
  <c r="CW72" i="14"/>
  <c r="CX72" i="14"/>
  <c r="CY72" i="14"/>
  <c r="CZ72" i="14"/>
  <c r="DA72" i="14"/>
  <c r="DB72" i="14"/>
  <c r="DC72" i="14"/>
  <c r="DD72" i="14"/>
  <c r="DE72" i="14"/>
  <c r="DF72" i="14"/>
  <c r="DG72" i="14"/>
  <c r="DH72" i="14"/>
  <c r="DI72" i="14"/>
  <c r="DJ72" i="14"/>
  <c r="DK72" i="14"/>
  <c r="DL72" i="14"/>
  <c r="DM72" i="14"/>
  <c r="DN72" i="14"/>
  <c r="DO72" i="14"/>
  <c r="DP72" i="14"/>
  <c r="DQ72" i="14"/>
  <c r="DR72" i="14"/>
  <c r="DS72" i="14"/>
  <c r="DT72" i="14"/>
  <c r="DU72" i="14"/>
  <c r="DV72" i="14"/>
  <c r="DW72" i="14"/>
  <c r="DX72" i="14"/>
  <c r="DY72" i="14"/>
  <c r="DZ72" i="14"/>
  <c r="EA72" i="14"/>
  <c r="EB72" i="14"/>
  <c r="EC72" i="14"/>
  <c r="ED72" i="14"/>
  <c r="EE72" i="14"/>
  <c r="EF72" i="14"/>
  <c r="EG72" i="14"/>
  <c r="EH72" i="14"/>
  <c r="EI72" i="14"/>
  <c r="EJ72" i="14"/>
  <c r="EK72" i="14"/>
  <c r="EL72" i="14"/>
  <c r="EM72" i="14"/>
  <c r="EN72" i="14"/>
  <c r="EO72" i="14"/>
  <c r="EP72" i="14"/>
  <c r="EQ72" i="14"/>
  <c r="ER72" i="14"/>
  <c r="ES72" i="14"/>
  <c r="ET72" i="14"/>
  <c r="EU72" i="14"/>
  <c r="EV72" i="14"/>
  <c r="EW72" i="14"/>
  <c r="EX72" i="14"/>
  <c r="EY72" i="14"/>
  <c r="EZ72" i="14"/>
  <c r="FA72" i="14"/>
  <c r="FB72" i="14"/>
  <c r="FC72" i="14"/>
  <c r="FD72" i="14"/>
  <c r="FE72" i="14"/>
  <c r="FF72" i="14"/>
  <c r="FG72" i="14"/>
  <c r="BL72"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C60" i="14"/>
  <c r="ED60" i="14"/>
  <c r="EE60" i="14"/>
  <c r="EF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FG60" i="14"/>
  <c r="BL60" i="14"/>
  <c r="BM48" i="14"/>
  <c r="BN48" i="14"/>
  <c r="BO48" i="14"/>
  <c r="BP48" i="14"/>
  <c r="BQ48" i="14"/>
  <c r="BR48" i="14"/>
  <c r="BS48" i="14"/>
  <c r="BT48" i="14"/>
  <c r="BU48" i="14"/>
  <c r="BV48" i="14"/>
  <c r="BW48" i="14"/>
  <c r="BX48" i="14"/>
  <c r="BY48" i="14"/>
  <c r="BZ48" i="14"/>
  <c r="CA48" i="14"/>
  <c r="CB48" i="14"/>
  <c r="CC48" i="14"/>
  <c r="CD48" i="14"/>
  <c r="CE48" i="14"/>
  <c r="CF48" i="14"/>
  <c r="CG48" i="14"/>
  <c r="CH48" i="14"/>
  <c r="CI48" i="14"/>
  <c r="CJ48" i="14"/>
  <c r="CK48" i="14"/>
  <c r="CL48" i="14"/>
  <c r="CM48" i="14"/>
  <c r="CN48" i="14"/>
  <c r="CO48" i="14"/>
  <c r="CP48" i="14"/>
  <c r="CQ48" i="14"/>
  <c r="CR48" i="14"/>
  <c r="CS48" i="14"/>
  <c r="CT48" i="14"/>
  <c r="CU48" i="14"/>
  <c r="CV48" i="14"/>
  <c r="CW48" i="14"/>
  <c r="CX48" i="14"/>
  <c r="CY48" i="14"/>
  <c r="CZ48" i="14"/>
  <c r="DA48" i="14"/>
  <c r="DB48" i="14"/>
  <c r="DC48" i="14"/>
  <c r="DD48" i="14"/>
  <c r="DE48" i="14"/>
  <c r="DF48" i="14"/>
  <c r="DG48" i="14"/>
  <c r="DH48" i="14"/>
  <c r="DI48" i="14"/>
  <c r="DJ48" i="14"/>
  <c r="DK48" i="14"/>
  <c r="DL48" i="14"/>
  <c r="DM48" i="14"/>
  <c r="DN48" i="14"/>
  <c r="DO48" i="14"/>
  <c r="DP48" i="14"/>
  <c r="DQ48" i="14"/>
  <c r="DR48" i="14"/>
  <c r="DS48" i="14"/>
  <c r="DT48" i="14"/>
  <c r="DU48" i="14"/>
  <c r="DV48" i="14"/>
  <c r="DW48" i="14"/>
  <c r="DX48" i="14"/>
  <c r="DY48" i="14"/>
  <c r="DZ48" i="14"/>
  <c r="EA48" i="14"/>
  <c r="EB48" i="14"/>
  <c r="EC48" i="14"/>
  <c r="ED48" i="14"/>
  <c r="EE48" i="14"/>
  <c r="EF48" i="14"/>
  <c r="EG48" i="14"/>
  <c r="EH48" i="14"/>
  <c r="EI48" i="14"/>
  <c r="EJ48" i="14"/>
  <c r="EK48" i="14"/>
  <c r="EL48" i="14"/>
  <c r="EM48" i="14"/>
  <c r="EN48" i="14"/>
  <c r="EO48" i="14"/>
  <c r="EP48" i="14"/>
  <c r="EQ48" i="14"/>
  <c r="ER48" i="14"/>
  <c r="ES48" i="14"/>
  <c r="ET48" i="14"/>
  <c r="EU48" i="14"/>
  <c r="EV48" i="14"/>
  <c r="EW48" i="14"/>
  <c r="EX48" i="14"/>
  <c r="EY48" i="14"/>
  <c r="EZ48" i="14"/>
  <c r="FA48" i="14"/>
  <c r="FB48" i="14"/>
  <c r="FC48" i="14"/>
  <c r="FD48" i="14"/>
  <c r="FE48" i="14"/>
  <c r="FF48" i="14"/>
  <c r="FG48" i="14"/>
  <c r="BL48" i="14"/>
  <c r="BM36" i="14"/>
  <c r="BN36" i="14"/>
  <c r="BO36" i="14"/>
  <c r="BP36" i="14"/>
  <c r="BQ36" i="14"/>
  <c r="BR36" i="14"/>
  <c r="BS36" i="14"/>
  <c r="BT36" i="14"/>
  <c r="BU36" i="14"/>
  <c r="BV36" i="14"/>
  <c r="BW36" i="14"/>
  <c r="BX36" i="14"/>
  <c r="BY36" i="14"/>
  <c r="BZ36" i="14"/>
  <c r="CA36" i="14"/>
  <c r="CB36" i="14"/>
  <c r="CC36" i="14"/>
  <c r="CD36" i="14"/>
  <c r="CE36" i="14"/>
  <c r="CF36" i="14"/>
  <c r="CG36" i="14"/>
  <c r="CH36" i="14"/>
  <c r="CI36" i="14"/>
  <c r="CJ36" i="14"/>
  <c r="CK36" i="14"/>
  <c r="CL36" i="14"/>
  <c r="CM36" i="14"/>
  <c r="CN36" i="14"/>
  <c r="CO36" i="14"/>
  <c r="CP36" i="14"/>
  <c r="CQ36" i="14"/>
  <c r="CR36" i="14"/>
  <c r="CS36" i="14"/>
  <c r="CT36" i="14"/>
  <c r="CU36" i="14"/>
  <c r="CV36" i="14"/>
  <c r="CW36" i="14"/>
  <c r="CX36" i="14"/>
  <c r="CY36" i="14"/>
  <c r="CZ36" i="14"/>
  <c r="DA36" i="14"/>
  <c r="DB36" i="14"/>
  <c r="DC36" i="14"/>
  <c r="DD36" i="14"/>
  <c r="DE36" i="14"/>
  <c r="DF36" i="14"/>
  <c r="DG36" i="14"/>
  <c r="DH36" i="14"/>
  <c r="DI36" i="14"/>
  <c r="DJ36" i="14"/>
  <c r="DK36" i="14"/>
  <c r="DL36" i="14"/>
  <c r="DM36" i="14"/>
  <c r="DN36" i="14"/>
  <c r="DO36" i="14"/>
  <c r="DP36" i="14"/>
  <c r="DQ36" i="14"/>
  <c r="DR36" i="14"/>
  <c r="DS36" i="14"/>
  <c r="DT36" i="14"/>
  <c r="DU36" i="14"/>
  <c r="DV36" i="14"/>
  <c r="DW36" i="14"/>
  <c r="DX36" i="14"/>
  <c r="DY36" i="14"/>
  <c r="DZ36" i="14"/>
  <c r="EA36" i="14"/>
  <c r="EB36" i="14"/>
  <c r="EC36" i="14"/>
  <c r="ED36" i="14"/>
  <c r="EE36" i="14"/>
  <c r="EF36" i="14"/>
  <c r="EG36" i="14"/>
  <c r="EH36" i="14"/>
  <c r="EI36" i="14"/>
  <c r="EJ36" i="14"/>
  <c r="EK36" i="14"/>
  <c r="EL36" i="14"/>
  <c r="EM36" i="14"/>
  <c r="EN36" i="14"/>
  <c r="EO36" i="14"/>
  <c r="EP36" i="14"/>
  <c r="EQ36" i="14"/>
  <c r="ER36" i="14"/>
  <c r="ES36" i="14"/>
  <c r="ET36" i="14"/>
  <c r="EU36" i="14"/>
  <c r="EV36" i="14"/>
  <c r="EW36" i="14"/>
  <c r="EX36" i="14"/>
  <c r="EY36" i="14"/>
  <c r="EZ36" i="14"/>
  <c r="FA36" i="14"/>
  <c r="FB36" i="14"/>
  <c r="FC36" i="14"/>
  <c r="FD36" i="14"/>
  <c r="FE36" i="14"/>
  <c r="FF36" i="14"/>
  <c r="FG36" i="14"/>
  <c r="BL36" i="14"/>
  <c r="BM24" i="14"/>
  <c r="BN24" i="14"/>
  <c r="BO24" i="14"/>
  <c r="BP24" i="14"/>
  <c r="BQ24" i="14"/>
  <c r="BR24" i="14"/>
  <c r="BS24" i="14"/>
  <c r="BT24" i="14"/>
  <c r="BU24" i="14"/>
  <c r="BV24" i="14"/>
  <c r="BW24" i="14"/>
  <c r="BX24" i="14"/>
  <c r="BY24" i="14"/>
  <c r="BZ24" i="14"/>
  <c r="CA24" i="14"/>
  <c r="CB24" i="14"/>
  <c r="CC24" i="14"/>
  <c r="CD24" i="14"/>
  <c r="CE24" i="14"/>
  <c r="CF24" i="14"/>
  <c r="CG24" i="14"/>
  <c r="CH24" i="14"/>
  <c r="CI24" i="14"/>
  <c r="CJ24" i="14"/>
  <c r="CK24" i="14"/>
  <c r="CL24" i="14"/>
  <c r="CM24" i="14"/>
  <c r="CN24" i="14"/>
  <c r="CO24" i="14"/>
  <c r="CP24" i="14"/>
  <c r="CQ24" i="14"/>
  <c r="CR24" i="14"/>
  <c r="CS24" i="14"/>
  <c r="CT24" i="14"/>
  <c r="CU24" i="14"/>
  <c r="CV24" i="14"/>
  <c r="CW24" i="14"/>
  <c r="CX24" i="14"/>
  <c r="CY24" i="14"/>
  <c r="CZ24" i="14"/>
  <c r="DA24" i="14"/>
  <c r="DB24" i="14"/>
  <c r="DC24" i="14"/>
  <c r="DD24" i="14"/>
  <c r="DE24" i="14"/>
  <c r="DF24" i="14"/>
  <c r="DG24" i="14"/>
  <c r="DH24" i="14"/>
  <c r="DI24" i="14"/>
  <c r="DJ24" i="14"/>
  <c r="DK24" i="14"/>
  <c r="DL24" i="14"/>
  <c r="DM24" i="14"/>
  <c r="DN24" i="14"/>
  <c r="DO24" i="14"/>
  <c r="DP24" i="14"/>
  <c r="DQ24" i="14"/>
  <c r="DR24" i="14"/>
  <c r="DS24" i="14"/>
  <c r="DT24" i="14"/>
  <c r="DU24" i="14"/>
  <c r="DV24" i="14"/>
  <c r="DW24" i="14"/>
  <c r="DX24" i="14"/>
  <c r="DY24" i="14"/>
  <c r="DZ24" i="14"/>
  <c r="EA24" i="14"/>
  <c r="EB24" i="14"/>
  <c r="EC24" i="14"/>
  <c r="ED24" i="14"/>
  <c r="EE24" i="14"/>
  <c r="EF24" i="14"/>
  <c r="EG24" i="14"/>
  <c r="EH24" i="14"/>
  <c r="EI24" i="14"/>
  <c r="EJ24" i="14"/>
  <c r="EK24" i="14"/>
  <c r="EL24" i="14"/>
  <c r="EM24" i="14"/>
  <c r="EN24" i="14"/>
  <c r="EO24" i="14"/>
  <c r="EP24" i="14"/>
  <c r="EQ24" i="14"/>
  <c r="ER24" i="14"/>
  <c r="ES24" i="14"/>
  <c r="ET24" i="14"/>
  <c r="EU24" i="14"/>
  <c r="EV24" i="14"/>
  <c r="EW24" i="14"/>
  <c r="EX24" i="14"/>
  <c r="EY24" i="14"/>
  <c r="EZ24" i="14"/>
  <c r="FA24" i="14"/>
  <c r="FB24" i="14"/>
  <c r="FC24" i="14"/>
  <c r="FD24" i="14"/>
  <c r="FE24" i="14"/>
  <c r="FF24" i="14"/>
  <c r="FG24" i="14"/>
  <c r="BL24" i="14"/>
  <c r="BM131" i="14"/>
  <c r="BN131" i="14"/>
  <c r="BO131" i="14"/>
  <c r="BP131" i="14"/>
  <c r="BQ131" i="14"/>
  <c r="BR131" i="14"/>
  <c r="BS131" i="14"/>
  <c r="BT131" i="14"/>
  <c r="BU131" i="14"/>
  <c r="BV131" i="14"/>
  <c r="BW131" i="14"/>
  <c r="BX131" i="14"/>
  <c r="BY131" i="14"/>
  <c r="BZ131" i="14"/>
  <c r="CA131" i="14"/>
  <c r="CB131" i="14"/>
  <c r="CC131" i="14"/>
  <c r="CD131" i="14"/>
  <c r="CE131" i="14"/>
  <c r="CF131" i="14"/>
  <c r="CG131" i="14"/>
  <c r="CH131" i="14"/>
  <c r="CI131" i="14"/>
  <c r="CJ131" i="14"/>
  <c r="CK131" i="14"/>
  <c r="CL131" i="14"/>
  <c r="CM131" i="14"/>
  <c r="CN131" i="14"/>
  <c r="CO131" i="14"/>
  <c r="CP131" i="14"/>
  <c r="CQ131" i="14"/>
  <c r="CR131" i="14"/>
  <c r="CS131" i="14"/>
  <c r="CT131" i="14"/>
  <c r="CU131" i="14"/>
  <c r="CV131" i="14"/>
  <c r="CW131" i="14"/>
  <c r="CX131" i="14"/>
  <c r="CY131" i="14"/>
  <c r="CZ131" i="14"/>
  <c r="DA131" i="14"/>
  <c r="DB131" i="14"/>
  <c r="DC131" i="14"/>
  <c r="DD131" i="14"/>
  <c r="DE131" i="14"/>
  <c r="DF131" i="14"/>
  <c r="DG131" i="14"/>
  <c r="DH131" i="14"/>
  <c r="DI131" i="14"/>
  <c r="DJ131" i="14"/>
  <c r="DK131" i="14"/>
  <c r="DL131" i="14"/>
  <c r="DM131" i="14"/>
  <c r="DN131" i="14"/>
  <c r="DO131" i="14"/>
  <c r="DP131" i="14"/>
  <c r="DQ131" i="14"/>
  <c r="DR131" i="14"/>
  <c r="DS131" i="14"/>
  <c r="DT131" i="14"/>
  <c r="DU131" i="14"/>
  <c r="DV131" i="14"/>
  <c r="DW131" i="14"/>
  <c r="DX131" i="14"/>
  <c r="DY131" i="14"/>
  <c r="DZ131" i="14"/>
  <c r="EA131" i="14"/>
  <c r="EB131" i="14"/>
  <c r="EC131" i="14"/>
  <c r="ED131" i="14"/>
  <c r="EE131" i="14"/>
  <c r="EF131" i="14"/>
  <c r="EG131" i="14"/>
  <c r="EH131" i="14"/>
  <c r="EI131" i="14"/>
  <c r="EJ131" i="14"/>
  <c r="EK131" i="14"/>
  <c r="EL131" i="14"/>
  <c r="EM131" i="14"/>
  <c r="EN131" i="14"/>
  <c r="EO131" i="14"/>
  <c r="EP131" i="14"/>
  <c r="EQ131" i="14"/>
  <c r="ER131" i="14"/>
  <c r="ES131" i="14"/>
  <c r="ET131" i="14"/>
  <c r="EU131" i="14"/>
  <c r="EV131" i="14"/>
  <c r="EW131" i="14"/>
  <c r="EX131" i="14"/>
  <c r="EY131" i="14"/>
  <c r="EZ131" i="14"/>
  <c r="FA131" i="14"/>
  <c r="FB131" i="14"/>
  <c r="FC131" i="14"/>
  <c r="FD131" i="14"/>
  <c r="FE131" i="14"/>
  <c r="FF131" i="14"/>
  <c r="FG131" i="14"/>
  <c r="BL131" i="14"/>
  <c r="BM119" i="14"/>
  <c r="BN119" i="14"/>
  <c r="BO119" i="14"/>
  <c r="BP119" i="14"/>
  <c r="BQ119" i="14"/>
  <c r="BR119" i="14"/>
  <c r="BS119" i="14"/>
  <c r="BT119" i="14"/>
  <c r="BU119" i="14"/>
  <c r="BV119" i="14"/>
  <c r="BW119" i="14"/>
  <c r="BX119" i="14"/>
  <c r="BY119" i="14"/>
  <c r="BZ119" i="14"/>
  <c r="CA119" i="14"/>
  <c r="CB119" i="14"/>
  <c r="CC119" i="14"/>
  <c r="CD119" i="14"/>
  <c r="CE119" i="14"/>
  <c r="CF119" i="14"/>
  <c r="CG119" i="14"/>
  <c r="CH119" i="14"/>
  <c r="CI119" i="14"/>
  <c r="CJ119" i="14"/>
  <c r="CK119" i="14"/>
  <c r="CL119" i="14"/>
  <c r="CM119" i="14"/>
  <c r="CN119" i="14"/>
  <c r="CO119" i="14"/>
  <c r="CP119" i="14"/>
  <c r="CQ119" i="14"/>
  <c r="CR119" i="14"/>
  <c r="CS119" i="14"/>
  <c r="CT119" i="14"/>
  <c r="CU119" i="14"/>
  <c r="CV119" i="14"/>
  <c r="CW119" i="14"/>
  <c r="CX119" i="14"/>
  <c r="CY119" i="14"/>
  <c r="CZ119" i="14"/>
  <c r="DA119" i="14"/>
  <c r="DB119" i="14"/>
  <c r="DC119" i="14"/>
  <c r="DD119" i="14"/>
  <c r="DE119" i="14"/>
  <c r="DF119" i="14"/>
  <c r="DG119" i="14"/>
  <c r="DH119" i="14"/>
  <c r="DI119" i="14"/>
  <c r="DJ119" i="14"/>
  <c r="DK119" i="14"/>
  <c r="DL119" i="14"/>
  <c r="DM119" i="14"/>
  <c r="DN119" i="14"/>
  <c r="DO119" i="14"/>
  <c r="DP119" i="14"/>
  <c r="DQ119" i="14"/>
  <c r="DR119" i="14"/>
  <c r="DS119" i="14"/>
  <c r="DT119" i="14"/>
  <c r="DU119" i="14"/>
  <c r="DV119" i="14"/>
  <c r="DW119" i="14"/>
  <c r="DX119" i="14"/>
  <c r="DY119" i="14"/>
  <c r="DZ119" i="14"/>
  <c r="EA119" i="14"/>
  <c r="EB119" i="14"/>
  <c r="EC119" i="14"/>
  <c r="ED119" i="14"/>
  <c r="EE119" i="14"/>
  <c r="EF119" i="14"/>
  <c r="EG119" i="14"/>
  <c r="EH119" i="14"/>
  <c r="EI119" i="14"/>
  <c r="EJ119" i="14"/>
  <c r="EK119" i="14"/>
  <c r="EL119" i="14"/>
  <c r="EM119" i="14"/>
  <c r="EN119" i="14"/>
  <c r="EO119" i="14"/>
  <c r="EP119" i="14"/>
  <c r="EQ119" i="14"/>
  <c r="ER119" i="14"/>
  <c r="ES119" i="14"/>
  <c r="ET119" i="14"/>
  <c r="EU119" i="14"/>
  <c r="EV119" i="14"/>
  <c r="EW119" i="14"/>
  <c r="EX119" i="14"/>
  <c r="EY119" i="14"/>
  <c r="EZ119" i="14"/>
  <c r="FA119" i="14"/>
  <c r="FB119" i="14"/>
  <c r="FC119" i="14"/>
  <c r="FD119" i="14"/>
  <c r="FE119" i="14"/>
  <c r="FF119" i="14"/>
  <c r="FG119" i="14"/>
  <c r="BL119" i="14"/>
  <c r="BM107" i="14"/>
  <c r="BN107" i="14"/>
  <c r="BO107" i="14"/>
  <c r="BP107" i="14"/>
  <c r="BQ107" i="14"/>
  <c r="BR107" i="14"/>
  <c r="BS107" i="14"/>
  <c r="BT107" i="14"/>
  <c r="BU107" i="14"/>
  <c r="BV107" i="14"/>
  <c r="BW107" i="14"/>
  <c r="BX107" i="14"/>
  <c r="BY107" i="14"/>
  <c r="BZ107" i="14"/>
  <c r="CA107" i="14"/>
  <c r="CB107" i="14"/>
  <c r="CC107" i="14"/>
  <c r="CD107" i="14"/>
  <c r="CE107" i="14"/>
  <c r="CF107" i="14"/>
  <c r="CG107" i="14"/>
  <c r="CH107" i="14"/>
  <c r="CI107" i="14"/>
  <c r="CJ107" i="14"/>
  <c r="CK107" i="14"/>
  <c r="CL107" i="14"/>
  <c r="CM107" i="14"/>
  <c r="CN107" i="14"/>
  <c r="CO107" i="14"/>
  <c r="CP107" i="14"/>
  <c r="CQ107" i="14"/>
  <c r="CR107" i="14"/>
  <c r="CS107" i="14"/>
  <c r="CT107" i="14"/>
  <c r="CU107" i="14"/>
  <c r="CV107" i="14"/>
  <c r="CW107" i="14"/>
  <c r="CX107" i="14"/>
  <c r="CY107" i="14"/>
  <c r="CZ107" i="14"/>
  <c r="DA107" i="14"/>
  <c r="DB107" i="14"/>
  <c r="DC107" i="14"/>
  <c r="DD107" i="14"/>
  <c r="DE107" i="14"/>
  <c r="DF107" i="14"/>
  <c r="DG107" i="14"/>
  <c r="DH107" i="14"/>
  <c r="DI107" i="14"/>
  <c r="DJ107" i="14"/>
  <c r="DK107" i="14"/>
  <c r="DL107" i="14"/>
  <c r="DM107" i="14"/>
  <c r="DN107" i="14"/>
  <c r="DO107" i="14"/>
  <c r="DP107" i="14"/>
  <c r="DQ107" i="14"/>
  <c r="DR107" i="14"/>
  <c r="DS107" i="14"/>
  <c r="DT107" i="14"/>
  <c r="DU107" i="14"/>
  <c r="DV107" i="14"/>
  <c r="DW107" i="14"/>
  <c r="DX107" i="14"/>
  <c r="DY107" i="14"/>
  <c r="DZ107" i="14"/>
  <c r="EA107" i="14"/>
  <c r="EB107" i="14"/>
  <c r="EC107" i="14"/>
  <c r="ED107" i="14"/>
  <c r="EE107" i="14"/>
  <c r="EF107" i="14"/>
  <c r="EG107" i="14"/>
  <c r="EH107" i="14"/>
  <c r="EI107" i="14"/>
  <c r="EJ107" i="14"/>
  <c r="EK107" i="14"/>
  <c r="EL107" i="14"/>
  <c r="EM107" i="14"/>
  <c r="EN107" i="14"/>
  <c r="EO107" i="14"/>
  <c r="EP107" i="14"/>
  <c r="EQ107" i="14"/>
  <c r="ER107" i="14"/>
  <c r="ES107" i="14"/>
  <c r="ET107" i="14"/>
  <c r="EU107" i="14"/>
  <c r="EV107" i="14"/>
  <c r="EW107" i="14"/>
  <c r="EX107" i="14"/>
  <c r="EY107" i="14"/>
  <c r="EZ107" i="14"/>
  <c r="FA107" i="14"/>
  <c r="FB107" i="14"/>
  <c r="FC107" i="14"/>
  <c r="FD107" i="14"/>
  <c r="FE107" i="14"/>
  <c r="FF107" i="14"/>
  <c r="FG107" i="14"/>
  <c r="BL107" i="14"/>
  <c r="BM95" i="14"/>
  <c r="BN95" i="14"/>
  <c r="BO95" i="14"/>
  <c r="BP95" i="14"/>
  <c r="BQ95" i="14"/>
  <c r="BR95" i="14"/>
  <c r="BS95" i="14"/>
  <c r="BT95" i="14"/>
  <c r="BU95" i="14"/>
  <c r="BV95" i="14"/>
  <c r="BW95" i="14"/>
  <c r="BX95" i="14"/>
  <c r="BY95" i="14"/>
  <c r="BZ95" i="14"/>
  <c r="CA95" i="14"/>
  <c r="CB95" i="14"/>
  <c r="CC95" i="14"/>
  <c r="CD95" i="14"/>
  <c r="CE95" i="14"/>
  <c r="CF95" i="14"/>
  <c r="CG95" i="14"/>
  <c r="CH95" i="14"/>
  <c r="CI95" i="14"/>
  <c r="CJ95" i="14"/>
  <c r="CK95" i="14"/>
  <c r="CL95" i="14"/>
  <c r="CM95" i="14"/>
  <c r="CN95" i="14"/>
  <c r="CO95" i="14"/>
  <c r="CP95" i="14"/>
  <c r="CQ95" i="14"/>
  <c r="CR95" i="14"/>
  <c r="CS95" i="14"/>
  <c r="CT95" i="14"/>
  <c r="CU95" i="14"/>
  <c r="CV95" i="14"/>
  <c r="CW95" i="14"/>
  <c r="CX95" i="14"/>
  <c r="CY95" i="14"/>
  <c r="CZ95" i="14"/>
  <c r="DA95" i="14"/>
  <c r="DB95" i="14"/>
  <c r="DC95" i="14"/>
  <c r="DD95" i="14"/>
  <c r="DE95" i="14"/>
  <c r="DF95" i="14"/>
  <c r="DG95" i="14"/>
  <c r="DH95" i="14"/>
  <c r="DI95" i="14"/>
  <c r="DJ95" i="14"/>
  <c r="DK95" i="14"/>
  <c r="DL95" i="14"/>
  <c r="DM95" i="14"/>
  <c r="DN95" i="14"/>
  <c r="DO95" i="14"/>
  <c r="DP95" i="14"/>
  <c r="DQ95" i="14"/>
  <c r="DR95" i="14"/>
  <c r="DS95" i="14"/>
  <c r="DT95" i="14"/>
  <c r="DU95" i="14"/>
  <c r="DV95" i="14"/>
  <c r="DW95" i="14"/>
  <c r="DX95" i="14"/>
  <c r="DY95" i="14"/>
  <c r="DZ95" i="14"/>
  <c r="EA95" i="14"/>
  <c r="EB95" i="14"/>
  <c r="EC95" i="14"/>
  <c r="ED95" i="14"/>
  <c r="EE95" i="14"/>
  <c r="EF95" i="14"/>
  <c r="EG95" i="14"/>
  <c r="EH95" i="14"/>
  <c r="EI95" i="14"/>
  <c r="EJ95" i="14"/>
  <c r="EK95" i="14"/>
  <c r="EL95" i="14"/>
  <c r="EM95" i="14"/>
  <c r="EN95" i="14"/>
  <c r="EO95" i="14"/>
  <c r="EP95" i="14"/>
  <c r="EQ95" i="14"/>
  <c r="ER95" i="14"/>
  <c r="ES95" i="14"/>
  <c r="ET95" i="14"/>
  <c r="EU95" i="14"/>
  <c r="EV95" i="14"/>
  <c r="EW95" i="14"/>
  <c r="EX95" i="14"/>
  <c r="EY95" i="14"/>
  <c r="EZ95" i="14"/>
  <c r="FA95" i="14"/>
  <c r="FB95" i="14"/>
  <c r="FC95" i="14"/>
  <c r="FD95" i="14"/>
  <c r="FE95" i="14"/>
  <c r="FF95" i="14"/>
  <c r="FG95" i="14"/>
  <c r="BL95" i="14"/>
  <c r="BM83" i="14"/>
  <c r="BN83" i="14"/>
  <c r="BO83" i="14"/>
  <c r="BP83" i="14"/>
  <c r="BQ83" i="14"/>
  <c r="BR83" i="14"/>
  <c r="BS83" i="14"/>
  <c r="BT83" i="14"/>
  <c r="BU83" i="14"/>
  <c r="BV83" i="14"/>
  <c r="BW83" i="14"/>
  <c r="BX83" i="14"/>
  <c r="BY83" i="14"/>
  <c r="BZ83" i="14"/>
  <c r="CA83" i="14"/>
  <c r="CB83" i="14"/>
  <c r="CC83" i="14"/>
  <c r="CD83" i="14"/>
  <c r="CE83" i="14"/>
  <c r="CF83" i="14"/>
  <c r="CG83" i="14"/>
  <c r="CH83" i="14"/>
  <c r="CI83" i="14"/>
  <c r="CJ83" i="14"/>
  <c r="CK83" i="14"/>
  <c r="CL83" i="14"/>
  <c r="CM83" i="14"/>
  <c r="CN83" i="14"/>
  <c r="CO83" i="14"/>
  <c r="CP83" i="14"/>
  <c r="CQ83" i="14"/>
  <c r="CR83" i="14"/>
  <c r="CS83" i="14"/>
  <c r="CT83" i="14"/>
  <c r="CU83" i="14"/>
  <c r="CV83" i="14"/>
  <c r="CW83" i="14"/>
  <c r="CX83" i="14"/>
  <c r="CY83" i="14"/>
  <c r="CZ83" i="14"/>
  <c r="DA83" i="14"/>
  <c r="DB83" i="14"/>
  <c r="DC83" i="14"/>
  <c r="DD83" i="14"/>
  <c r="DE83" i="14"/>
  <c r="DF83" i="14"/>
  <c r="DG83" i="14"/>
  <c r="DH83" i="14"/>
  <c r="DI83" i="14"/>
  <c r="DJ83" i="14"/>
  <c r="DK83" i="14"/>
  <c r="DL83" i="14"/>
  <c r="DM83" i="14"/>
  <c r="DN83" i="14"/>
  <c r="DO83" i="14"/>
  <c r="DP83" i="14"/>
  <c r="DQ83" i="14"/>
  <c r="DR83" i="14"/>
  <c r="DS83" i="14"/>
  <c r="DT83" i="14"/>
  <c r="DU83" i="14"/>
  <c r="DV83" i="14"/>
  <c r="DW83" i="14"/>
  <c r="DX83" i="14"/>
  <c r="DY83" i="14"/>
  <c r="DZ83" i="14"/>
  <c r="EA83" i="14"/>
  <c r="EB83" i="14"/>
  <c r="EC83" i="14"/>
  <c r="ED83" i="14"/>
  <c r="EE83" i="14"/>
  <c r="EF83" i="14"/>
  <c r="EG83" i="14"/>
  <c r="EH83" i="14"/>
  <c r="EI83" i="14"/>
  <c r="EJ83" i="14"/>
  <c r="EK83" i="14"/>
  <c r="EL83" i="14"/>
  <c r="EM83" i="14"/>
  <c r="EN83" i="14"/>
  <c r="EO83" i="14"/>
  <c r="EP83" i="14"/>
  <c r="EQ83" i="14"/>
  <c r="ER83" i="14"/>
  <c r="ES83" i="14"/>
  <c r="ET83" i="14"/>
  <c r="EU83" i="14"/>
  <c r="EV83" i="14"/>
  <c r="EW83" i="14"/>
  <c r="EX83" i="14"/>
  <c r="EY83" i="14"/>
  <c r="EZ83" i="14"/>
  <c r="FA83" i="14"/>
  <c r="FB83" i="14"/>
  <c r="FC83" i="14"/>
  <c r="FD83" i="14"/>
  <c r="FE83" i="14"/>
  <c r="FF83" i="14"/>
  <c r="FG83" i="14"/>
  <c r="BL83" i="14"/>
  <c r="BM71" i="14"/>
  <c r="BN71" i="14"/>
  <c r="BO71" i="14"/>
  <c r="BP71" i="14"/>
  <c r="BQ71" i="14"/>
  <c r="BR71" i="14"/>
  <c r="BS71" i="14"/>
  <c r="BT71" i="14"/>
  <c r="BU71" i="14"/>
  <c r="BV71" i="14"/>
  <c r="BW71" i="14"/>
  <c r="BX71" i="14"/>
  <c r="BY71" i="14"/>
  <c r="BZ71" i="14"/>
  <c r="CA71" i="14"/>
  <c r="CB71" i="14"/>
  <c r="CC71" i="14"/>
  <c r="CD71" i="14"/>
  <c r="CE71" i="14"/>
  <c r="CF71" i="14"/>
  <c r="CG71" i="14"/>
  <c r="CH71" i="14"/>
  <c r="CI71" i="14"/>
  <c r="CJ71" i="14"/>
  <c r="CK71" i="14"/>
  <c r="CL71" i="14"/>
  <c r="CM71" i="14"/>
  <c r="CN71" i="14"/>
  <c r="CO71" i="14"/>
  <c r="CP71" i="14"/>
  <c r="CQ71" i="14"/>
  <c r="CR71" i="14"/>
  <c r="CS71" i="14"/>
  <c r="CT71" i="14"/>
  <c r="CU71" i="14"/>
  <c r="CV71" i="14"/>
  <c r="CW71" i="14"/>
  <c r="CX71" i="14"/>
  <c r="CY71" i="14"/>
  <c r="CZ71" i="14"/>
  <c r="DA71" i="14"/>
  <c r="DB71" i="14"/>
  <c r="DC71" i="14"/>
  <c r="DD71" i="14"/>
  <c r="DE71" i="14"/>
  <c r="DF71" i="14"/>
  <c r="DG71" i="14"/>
  <c r="DH71" i="14"/>
  <c r="DI71" i="14"/>
  <c r="DJ71" i="14"/>
  <c r="DK71" i="14"/>
  <c r="DL71" i="14"/>
  <c r="DM71" i="14"/>
  <c r="DN71" i="14"/>
  <c r="DO71" i="14"/>
  <c r="DP71" i="14"/>
  <c r="DQ71" i="14"/>
  <c r="DR71" i="14"/>
  <c r="DS71" i="14"/>
  <c r="DT71" i="14"/>
  <c r="DU71" i="14"/>
  <c r="DV71" i="14"/>
  <c r="DW71" i="14"/>
  <c r="DX71" i="14"/>
  <c r="DY71" i="14"/>
  <c r="DZ71" i="14"/>
  <c r="EA71" i="14"/>
  <c r="EB71" i="14"/>
  <c r="EC71" i="14"/>
  <c r="ED71" i="14"/>
  <c r="EE71" i="14"/>
  <c r="EF71" i="14"/>
  <c r="EG71" i="14"/>
  <c r="EH71" i="14"/>
  <c r="EI71" i="14"/>
  <c r="EJ71" i="14"/>
  <c r="EK71" i="14"/>
  <c r="EL71" i="14"/>
  <c r="EM71" i="14"/>
  <c r="EN71" i="14"/>
  <c r="EO71" i="14"/>
  <c r="EP71" i="14"/>
  <c r="EQ71" i="14"/>
  <c r="ER71" i="14"/>
  <c r="ES71" i="14"/>
  <c r="ET71" i="14"/>
  <c r="EU71" i="14"/>
  <c r="EV71" i="14"/>
  <c r="EW71" i="14"/>
  <c r="EX71" i="14"/>
  <c r="EY71" i="14"/>
  <c r="EZ71" i="14"/>
  <c r="FA71" i="14"/>
  <c r="FB71" i="14"/>
  <c r="FC71" i="14"/>
  <c r="FD71" i="14"/>
  <c r="FE71" i="14"/>
  <c r="FF71" i="14"/>
  <c r="FG71" i="14"/>
  <c r="BL71" i="14"/>
  <c r="BM59" i="14"/>
  <c r="BN59" i="14"/>
  <c r="BO59" i="14"/>
  <c r="BP59" i="14"/>
  <c r="BQ59" i="14"/>
  <c r="BR59" i="14"/>
  <c r="BS59" i="14"/>
  <c r="BT59" i="14"/>
  <c r="BU59" i="14"/>
  <c r="BV59" i="14"/>
  <c r="BW59" i="14"/>
  <c r="BX59" i="14"/>
  <c r="BY59" i="14"/>
  <c r="BZ59" i="14"/>
  <c r="CA59" i="14"/>
  <c r="CB59" i="14"/>
  <c r="CC59" i="14"/>
  <c r="CD59" i="14"/>
  <c r="CE59" i="14"/>
  <c r="CF59" i="14"/>
  <c r="CG59" i="14"/>
  <c r="CH59" i="14"/>
  <c r="CI59" i="14"/>
  <c r="CJ59" i="14"/>
  <c r="CK59" i="14"/>
  <c r="CL59" i="14"/>
  <c r="CM59" i="14"/>
  <c r="CN59" i="14"/>
  <c r="CO59" i="14"/>
  <c r="CP59" i="14"/>
  <c r="CQ59" i="14"/>
  <c r="CR59" i="14"/>
  <c r="CS59" i="14"/>
  <c r="CT59" i="14"/>
  <c r="CU59" i="14"/>
  <c r="CV59" i="14"/>
  <c r="CW59" i="14"/>
  <c r="CX59" i="14"/>
  <c r="CY59" i="14"/>
  <c r="CZ59" i="14"/>
  <c r="DA59" i="14"/>
  <c r="DB59" i="14"/>
  <c r="DC59" i="14"/>
  <c r="DD59" i="14"/>
  <c r="DE59" i="14"/>
  <c r="DF59" i="14"/>
  <c r="DG59" i="14"/>
  <c r="DH59" i="14"/>
  <c r="DI59" i="14"/>
  <c r="DJ59" i="14"/>
  <c r="DK59" i="14"/>
  <c r="DL59" i="14"/>
  <c r="DM59" i="14"/>
  <c r="DN59" i="14"/>
  <c r="DO59" i="14"/>
  <c r="DP59" i="14"/>
  <c r="DQ59" i="14"/>
  <c r="DR59" i="14"/>
  <c r="DS59" i="14"/>
  <c r="DT59" i="14"/>
  <c r="DU59" i="14"/>
  <c r="DV59" i="14"/>
  <c r="DW59" i="14"/>
  <c r="DX59" i="14"/>
  <c r="DY59" i="14"/>
  <c r="DZ59" i="14"/>
  <c r="EA59" i="14"/>
  <c r="EB59" i="14"/>
  <c r="EC59" i="14"/>
  <c r="ED59" i="14"/>
  <c r="EE59" i="14"/>
  <c r="EF59" i="14"/>
  <c r="EG59" i="14"/>
  <c r="EH59" i="14"/>
  <c r="EI59" i="14"/>
  <c r="EJ59" i="14"/>
  <c r="EK59" i="14"/>
  <c r="EL59" i="14"/>
  <c r="EM59" i="14"/>
  <c r="EN59" i="14"/>
  <c r="EO59" i="14"/>
  <c r="EP59" i="14"/>
  <c r="EQ59" i="14"/>
  <c r="ER59" i="14"/>
  <c r="ES59" i="14"/>
  <c r="ET59" i="14"/>
  <c r="EU59" i="14"/>
  <c r="EV59" i="14"/>
  <c r="EW59" i="14"/>
  <c r="EX59" i="14"/>
  <c r="EY59" i="14"/>
  <c r="EZ59" i="14"/>
  <c r="FA59" i="14"/>
  <c r="FB59" i="14"/>
  <c r="FC59" i="14"/>
  <c r="FD59" i="14"/>
  <c r="FE59" i="14"/>
  <c r="FF59" i="14"/>
  <c r="FG59" i="14"/>
  <c r="BL59" i="14"/>
  <c r="BM47" i="14"/>
  <c r="BN47" i="14"/>
  <c r="BO47" i="14"/>
  <c r="BP47" i="14"/>
  <c r="BQ47" i="14"/>
  <c r="BR47" i="14"/>
  <c r="BS47" i="14"/>
  <c r="BT47" i="14"/>
  <c r="BU47" i="14"/>
  <c r="BV47" i="14"/>
  <c r="BW47" i="14"/>
  <c r="BX47" i="14"/>
  <c r="BY47" i="14"/>
  <c r="BZ47" i="14"/>
  <c r="CA47" i="14"/>
  <c r="CB47" i="14"/>
  <c r="CC47" i="14"/>
  <c r="CD47" i="14"/>
  <c r="CE47" i="14"/>
  <c r="CF47" i="14"/>
  <c r="CG47" i="14"/>
  <c r="CH47" i="14"/>
  <c r="CI47" i="14"/>
  <c r="CJ47" i="14"/>
  <c r="CK47" i="14"/>
  <c r="CL47" i="14"/>
  <c r="CM47" i="14"/>
  <c r="CN47" i="14"/>
  <c r="CO47" i="14"/>
  <c r="CP47" i="14"/>
  <c r="CQ47" i="14"/>
  <c r="CR47" i="14"/>
  <c r="CS47" i="14"/>
  <c r="CT47" i="14"/>
  <c r="CU47" i="14"/>
  <c r="CV47" i="14"/>
  <c r="CW47" i="14"/>
  <c r="CX47" i="14"/>
  <c r="CY47" i="14"/>
  <c r="CZ47" i="14"/>
  <c r="DA47" i="14"/>
  <c r="DB47" i="14"/>
  <c r="DC47" i="14"/>
  <c r="DD47" i="14"/>
  <c r="DE47" i="14"/>
  <c r="DF47" i="14"/>
  <c r="DG47" i="14"/>
  <c r="DH47" i="14"/>
  <c r="DI47" i="14"/>
  <c r="DJ47" i="14"/>
  <c r="DK47" i="14"/>
  <c r="DL47" i="14"/>
  <c r="DM47" i="14"/>
  <c r="DN47" i="14"/>
  <c r="DO47" i="14"/>
  <c r="DP47" i="14"/>
  <c r="DQ47" i="14"/>
  <c r="DR47" i="14"/>
  <c r="DS47" i="14"/>
  <c r="DT47" i="14"/>
  <c r="DU47" i="14"/>
  <c r="DV47" i="14"/>
  <c r="DW47" i="14"/>
  <c r="DX47" i="14"/>
  <c r="DY47" i="14"/>
  <c r="DZ47" i="14"/>
  <c r="EA47" i="14"/>
  <c r="EB47" i="14"/>
  <c r="EC47" i="14"/>
  <c r="ED47" i="14"/>
  <c r="EE47" i="14"/>
  <c r="EF47" i="14"/>
  <c r="EG47" i="14"/>
  <c r="EH47" i="14"/>
  <c r="EI47" i="14"/>
  <c r="EJ47" i="14"/>
  <c r="EK47" i="14"/>
  <c r="EL47" i="14"/>
  <c r="EM47" i="14"/>
  <c r="EN47" i="14"/>
  <c r="EO47" i="14"/>
  <c r="EP47" i="14"/>
  <c r="EQ47" i="14"/>
  <c r="ER47" i="14"/>
  <c r="ES47" i="14"/>
  <c r="ET47" i="14"/>
  <c r="EU47" i="14"/>
  <c r="EV47" i="14"/>
  <c r="EW47" i="14"/>
  <c r="EX47" i="14"/>
  <c r="EY47" i="14"/>
  <c r="EZ47" i="14"/>
  <c r="FA47" i="14"/>
  <c r="FB47" i="14"/>
  <c r="FC47" i="14"/>
  <c r="FD47" i="14"/>
  <c r="FE47" i="14"/>
  <c r="FF47" i="14"/>
  <c r="FG47" i="14"/>
  <c r="BL47" i="14"/>
  <c r="BM35" i="14"/>
  <c r="BN35" i="14"/>
  <c r="BO35" i="14"/>
  <c r="BP35" i="14"/>
  <c r="BQ35" i="14"/>
  <c r="BR35" i="14"/>
  <c r="BS35" i="14"/>
  <c r="BT35" i="14"/>
  <c r="BU35" i="14"/>
  <c r="BV35" i="14"/>
  <c r="BW35" i="14"/>
  <c r="BX35" i="14"/>
  <c r="BY35" i="14"/>
  <c r="BZ35" i="14"/>
  <c r="CA35" i="14"/>
  <c r="CB35" i="14"/>
  <c r="CC35" i="14"/>
  <c r="CD35" i="14"/>
  <c r="CE35" i="14"/>
  <c r="CF35" i="14"/>
  <c r="CG35" i="14"/>
  <c r="CH35" i="14"/>
  <c r="CI35" i="14"/>
  <c r="CJ35" i="14"/>
  <c r="CK35" i="14"/>
  <c r="CL35" i="14"/>
  <c r="CM35" i="14"/>
  <c r="CN35" i="14"/>
  <c r="CO35" i="14"/>
  <c r="CP35" i="14"/>
  <c r="CQ35" i="14"/>
  <c r="CR35" i="14"/>
  <c r="CS35" i="14"/>
  <c r="CT35" i="14"/>
  <c r="CU35" i="14"/>
  <c r="CV35" i="14"/>
  <c r="CW35" i="14"/>
  <c r="CX35" i="14"/>
  <c r="CY35" i="14"/>
  <c r="CZ35" i="14"/>
  <c r="DA35" i="14"/>
  <c r="DB35" i="14"/>
  <c r="DC35" i="14"/>
  <c r="DD35" i="14"/>
  <c r="DE35" i="14"/>
  <c r="DF35" i="14"/>
  <c r="DG35" i="14"/>
  <c r="DH35" i="14"/>
  <c r="DI35" i="14"/>
  <c r="DJ35" i="14"/>
  <c r="DK35" i="14"/>
  <c r="DL35" i="14"/>
  <c r="DM35" i="14"/>
  <c r="DN35" i="14"/>
  <c r="DO35" i="14"/>
  <c r="DP35" i="14"/>
  <c r="DQ35" i="14"/>
  <c r="DR35" i="14"/>
  <c r="DS35" i="14"/>
  <c r="DT35" i="14"/>
  <c r="DU35" i="14"/>
  <c r="DV35" i="14"/>
  <c r="DW35" i="14"/>
  <c r="DX35" i="14"/>
  <c r="DY35" i="14"/>
  <c r="DZ35" i="14"/>
  <c r="EA35" i="14"/>
  <c r="EB35" i="14"/>
  <c r="EC35" i="14"/>
  <c r="ED35" i="14"/>
  <c r="EE35" i="14"/>
  <c r="EF35" i="14"/>
  <c r="EG35" i="14"/>
  <c r="EH35" i="14"/>
  <c r="EI35" i="14"/>
  <c r="EJ35" i="14"/>
  <c r="EK35" i="14"/>
  <c r="EL35" i="14"/>
  <c r="EM35" i="14"/>
  <c r="EN35" i="14"/>
  <c r="EO35" i="14"/>
  <c r="EP35" i="14"/>
  <c r="EQ35" i="14"/>
  <c r="ER35" i="14"/>
  <c r="ES35" i="14"/>
  <c r="ET35" i="14"/>
  <c r="EU35" i="14"/>
  <c r="EV35" i="14"/>
  <c r="EW35" i="14"/>
  <c r="EX35" i="14"/>
  <c r="EY35" i="14"/>
  <c r="EZ35" i="14"/>
  <c r="FA35" i="14"/>
  <c r="FB35" i="14"/>
  <c r="FC35" i="14"/>
  <c r="FD35" i="14"/>
  <c r="FE35" i="14"/>
  <c r="FF35" i="14"/>
  <c r="FG35" i="14"/>
  <c r="BL35" i="14"/>
  <c r="BM23" i="14"/>
  <c r="BN23" i="14"/>
  <c r="BO23" i="14"/>
  <c r="BP23" i="14"/>
  <c r="BQ23" i="14"/>
  <c r="BR23" i="14"/>
  <c r="BS23" i="14"/>
  <c r="BT23" i="14"/>
  <c r="BU23" i="14"/>
  <c r="BV23" i="14"/>
  <c r="BW23" i="14"/>
  <c r="BX23" i="14"/>
  <c r="BY23" i="14"/>
  <c r="BZ23" i="14"/>
  <c r="CA23" i="14"/>
  <c r="CB23" i="14"/>
  <c r="CC23" i="14"/>
  <c r="CD23" i="14"/>
  <c r="CE23" i="14"/>
  <c r="CF23" i="14"/>
  <c r="CG23" i="14"/>
  <c r="CH23" i="14"/>
  <c r="CI23" i="14"/>
  <c r="CJ23" i="14"/>
  <c r="CK23" i="14"/>
  <c r="CL23" i="14"/>
  <c r="CM23" i="14"/>
  <c r="CN23" i="14"/>
  <c r="CO23" i="14"/>
  <c r="CP23" i="14"/>
  <c r="CQ23" i="14"/>
  <c r="CR23" i="14"/>
  <c r="CS23" i="14"/>
  <c r="CT23" i="14"/>
  <c r="CU23" i="14"/>
  <c r="CV23" i="14"/>
  <c r="CW23" i="14"/>
  <c r="CX23" i="14"/>
  <c r="CY23" i="14"/>
  <c r="CZ23" i="14"/>
  <c r="DA23" i="14"/>
  <c r="DB23" i="14"/>
  <c r="DC23" i="14"/>
  <c r="DD23" i="14"/>
  <c r="DE23" i="14"/>
  <c r="DF23" i="14"/>
  <c r="DG23" i="14"/>
  <c r="DH23" i="14"/>
  <c r="DI23" i="14"/>
  <c r="DJ23" i="14"/>
  <c r="DK23" i="14"/>
  <c r="DL23" i="14"/>
  <c r="DM23" i="14"/>
  <c r="DN23" i="14"/>
  <c r="DO23" i="14"/>
  <c r="DP23" i="14"/>
  <c r="DQ23" i="14"/>
  <c r="DR23" i="14"/>
  <c r="DS23" i="14"/>
  <c r="DT23" i="14"/>
  <c r="DU23" i="14"/>
  <c r="DV23" i="14"/>
  <c r="DW23" i="14"/>
  <c r="DX23" i="14"/>
  <c r="DY23" i="14"/>
  <c r="DZ23" i="14"/>
  <c r="EA23" i="14"/>
  <c r="EB23" i="14"/>
  <c r="EC23" i="14"/>
  <c r="ED23" i="14"/>
  <c r="EE23" i="14"/>
  <c r="EF23" i="14"/>
  <c r="EG23" i="14"/>
  <c r="EH23" i="14"/>
  <c r="EI23" i="14"/>
  <c r="EJ23" i="14"/>
  <c r="EK23" i="14"/>
  <c r="EL23" i="14"/>
  <c r="EM23" i="14"/>
  <c r="EN23" i="14"/>
  <c r="EO23" i="14"/>
  <c r="EP23" i="14"/>
  <c r="EQ23" i="14"/>
  <c r="ER23" i="14"/>
  <c r="ES23" i="14"/>
  <c r="ET23" i="14"/>
  <c r="EU23" i="14"/>
  <c r="EV23" i="14"/>
  <c r="EW23" i="14"/>
  <c r="EX23" i="14"/>
  <c r="EY23" i="14"/>
  <c r="EZ23" i="14"/>
  <c r="FA23" i="14"/>
  <c r="FB23" i="14"/>
  <c r="FC23" i="14"/>
  <c r="FD23" i="14"/>
  <c r="FE23" i="14"/>
  <c r="FF23" i="14"/>
  <c r="FG23" i="14"/>
  <c r="BL23" i="14"/>
  <c r="FB22" i="14"/>
  <c r="ET22" i="14"/>
  <c r="EL22" i="14"/>
  <c r="ED22" i="14"/>
  <c r="DV22" i="14"/>
  <c r="DN22" i="14"/>
  <c r="DF22" i="14"/>
  <c r="CX22" i="14"/>
  <c r="CP22" i="14"/>
  <c r="CH22" i="14"/>
  <c r="BZ22" i="14"/>
  <c r="BR22" i="14"/>
  <c r="FA22" i="14"/>
  <c r="ES22" i="14"/>
  <c r="EK22" i="14"/>
  <c r="EC22" i="14"/>
  <c r="DU22" i="14"/>
  <c r="DM22" i="14"/>
  <c r="DE22" i="14"/>
  <c r="CW22" i="14"/>
  <c r="CO22" i="14"/>
  <c r="CG22" i="14"/>
  <c r="BY22" i="14"/>
  <c r="BQ22" i="14"/>
  <c r="BL22" i="14"/>
  <c r="EZ22" i="14"/>
  <c r="ER22" i="14"/>
  <c r="EJ22" i="14"/>
  <c r="EB22" i="14"/>
  <c r="DT22" i="14"/>
  <c r="DL22" i="14"/>
  <c r="DD22" i="14"/>
  <c r="CV22" i="14"/>
  <c r="CN22" i="14"/>
  <c r="CF22" i="14"/>
  <c r="BX22" i="14"/>
  <c r="BP22" i="14"/>
  <c r="FG22" i="14"/>
  <c r="EY22" i="14"/>
  <c r="EQ22" i="14"/>
  <c r="EI22" i="14"/>
  <c r="EA22" i="14"/>
  <c r="DS22" i="14"/>
  <c r="DK22" i="14"/>
  <c r="DC22" i="14"/>
  <c r="CU22" i="14"/>
  <c r="CM22" i="14"/>
  <c r="CE22" i="14"/>
  <c r="BW22" i="14"/>
  <c r="BM130" i="14"/>
  <c r="BU130" i="14"/>
  <c r="CC130" i="14"/>
  <c r="CK130" i="14"/>
  <c r="CS130" i="14"/>
  <c r="DA130" i="14"/>
  <c r="DI130" i="14"/>
  <c r="DQ130" i="14"/>
  <c r="DY130" i="14"/>
  <c r="EG130" i="14"/>
  <c r="EO130" i="14"/>
  <c r="EW130" i="14"/>
  <c r="FE130" i="14"/>
  <c r="BP118" i="14"/>
  <c r="BX118" i="14"/>
  <c r="CF118" i="14"/>
  <c r="CN118" i="14"/>
  <c r="CV118" i="14"/>
  <c r="DD118" i="14"/>
  <c r="DL118" i="14"/>
  <c r="DT118" i="14"/>
  <c r="EB118" i="14"/>
  <c r="EJ118" i="14"/>
  <c r="ER118" i="14"/>
  <c r="EZ118" i="14"/>
  <c r="BT106" i="14"/>
  <c r="CB106" i="14"/>
  <c r="CJ106" i="14"/>
  <c r="CR106" i="14"/>
  <c r="CZ106" i="14"/>
  <c r="DH106" i="14"/>
  <c r="DP106" i="14"/>
  <c r="DX106" i="14"/>
  <c r="EF106" i="14"/>
  <c r="EN106" i="14"/>
  <c r="EV106" i="14"/>
  <c r="FD106" i="14"/>
  <c r="BL106" i="14"/>
  <c r="BO94" i="14"/>
  <c r="BW94" i="14"/>
  <c r="CE94" i="14"/>
  <c r="CM94" i="14"/>
  <c r="CU94" i="14"/>
  <c r="DC94" i="14"/>
  <c r="DK94" i="14"/>
  <c r="DS94" i="14"/>
  <c r="EA94" i="14"/>
  <c r="EI94" i="14"/>
  <c r="EQ94" i="14"/>
  <c r="EY94" i="14"/>
  <c r="FG94" i="14"/>
  <c r="BR82" i="14"/>
  <c r="BZ82" i="14"/>
  <c r="CH82" i="14"/>
  <c r="CP82" i="14"/>
  <c r="CX82" i="14"/>
  <c r="DF82" i="14"/>
  <c r="DN82" i="14"/>
  <c r="DV82" i="14"/>
  <c r="ED82" i="14"/>
  <c r="EL82" i="14"/>
  <c r="ET82" i="14"/>
  <c r="FB82" i="14"/>
  <c r="BT70" i="14"/>
  <c r="CB70" i="14"/>
  <c r="CJ70" i="14"/>
  <c r="CR70" i="14"/>
  <c r="CZ70" i="14"/>
  <c r="BN130" i="14"/>
  <c r="BV130" i="14"/>
  <c r="CD130" i="14"/>
  <c r="CL130" i="14"/>
  <c r="CT130" i="14"/>
  <c r="DB130" i="14"/>
  <c r="DJ130" i="14"/>
  <c r="DR130" i="14"/>
  <c r="DZ130" i="14"/>
  <c r="EH130" i="14"/>
  <c r="EP130" i="14"/>
  <c r="EX130" i="14"/>
  <c r="FF130" i="14"/>
  <c r="BQ118" i="14"/>
  <c r="BY118" i="14"/>
  <c r="CG118" i="14"/>
  <c r="CO118" i="14"/>
  <c r="CW118" i="14"/>
  <c r="DE118" i="14"/>
  <c r="DM118" i="14"/>
  <c r="DU118" i="14"/>
  <c r="EC118" i="14"/>
  <c r="EK118" i="14"/>
  <c r="ES118" i="14"/>
  <c r="FA118" i="14"/>
  <c r="BM106" i="14"/>
  <c r="BU106" i="14"/>
  <c r="CC106" i="14"/>
  <c r="CK106" i="14"/>
  <c r="CS106" i="14"/>
  <c r="DA106" i="14"/>
  <c r="DI106" i="14"/>
  <c r="DQ106" i="14"/>
  <c r="DY106" i="14"/>
  <c r="EG106" i="14"/>
  <c r="EO106" i="14"/>
  <c r="EW106" i="14"/>
  <c r="FE106" i="14"/>
  <c r="BP94" i="14"/>
  <c r="BX94" i="14"/>
  <c r="CF94" i="14"/>
  <c r="CN94" i="14"/>
  <c r="CV94" i="14"/>
  <c r="DD94" i="14"/>
  <c r="DL94" i="14"/>
  <c r="DT94" i="14"/>
  <c r="EB94" i="14"/>
  <c r="EJ94" i="14"/>
  <c r="ER94" i="14"/>
  <c r="EZ94" i="14"/>
  <c r="BS82" i="14"/>
  <c r="CA82" i="14"/>
  <c r="CI82" i="14"/>
  <c r="CQ82" i="14"/>
  <c r="CY82" i="14"/>
  <c r="DG82" i="14"/>
  <c r="DO82" i="14"/>
  <c r="DW82" i="14"/>
  <c r="EE82" i="14"/>
  <c r="EM82" i="14"/>
  <c r="EU82" i="14"/>
  <c r="FC82" i="14"/>
  <c r="BM70" i="14"/>
  <c r="BU70" i="14"/>
  <c r="CC70" i="14"/>
  <c r="CK70" i="14"/>
  <c r="CS70" i="14"/>
  <c r="DA70" i="14"/>
  <c r="DI70" i="14"/>
  <c r="DQ70" i="14"/>
  <c r="DY70" i="14"/>
  <c r="EG70" i="14"/>
  <c r="EO70" i="14"/>
  <c r="EW70" i="14"/>
  <c r="FE70" i="14"/>
  <c r="BQ58" i="14"/>
  <c r="BY58" i="14"/>
  <c r="CG58" i="14"/>
  <c r="CO58" i="14"/>
  <c r="CW58" i="14"/>
  <c r="DE58" i="14"/>
  <c r="DM58" i="14"/>
  <c r="DU58" i="14"/>
  <c r="EC58" i="14"/>
  <c r="EK58" i="14"/>
  <c r="BO130" i="14"/>
  <c r="BW130" i="14"/>
  <c r="CE130" i="14"/>
  <c r="CM130" i="14"/>
  <c r="CU130" i="14"/>
  <c r="DC130" i="14"/>
  <c r="DK130" i="14"/>
  <c r="DS130" i="14"/>
  <c r="EA130" i="14"/>
  <c r="EI130" i="14"/>
  <c r="EQ130" i="14"/>
  <c r="EY130" i="14"/>
  <c r="FG130" i="14"/>
  <c r="BR118" i="14"/>
  <c r="BZ118" i="14"/>
  <c r="CH118" i="14"/>
  <c r="CP118" i="14"/>
  <c r="CX118" i="14"/>
  <c r="DF118" i="14"/>
  <c r="DN118" i="14"/>
  <c r="DV118" i="14"/>
  <c r="ED118" i="14"/>
  <c r="EL118" i="14"/>
  <c r="ET118" i="14"/>
  <c r="FB118" i="14"/>
  <c r="BN106" i="14"/>
  <c r="BV106" i="14"/>
  <c r="CD106" i="14"/>
  <c r="CL106" i="14"/>
  <c r="CT106" i="14"/>
  <c r="DB106" i="14"/>
  <c r="DJ106" i="14"/>
  <c r="DR106" i="14"/>
  <c r="DZ106" i="14"/>
  <c r="EH106" i="14"/>
  <c r="EP106" i="14"/>
  <c r="EX106" i="14"/>
  <c r="FF106" i="14"/>
  <c r="BQ94" i="14"/>
  <c r="BY94" i="14"/>
  <c r="CG94" i="14"/>
  <c r="CO94" i="14"/>
  <c r="CW94" i="14"/>
  <c r="DE94" i="14"/>
  <c r="DM94" i="14"/>
  <c r="DU94" i="14"/>
  <c r="EC94" i="14"/>
  <c r="EK94" i="14"/>
  <c r="ES94" i="14"/>
  <c r="FA94" i="14"/>
  <c r="BT82" i="14"/>
  <c r="CB82" i="14"/>
  <c r="CJ82" i="14"/>
  <c r="CR82" i="14"/>
  <c r="CZ82" i="14"/>
  <c r="DH82" i="14"/>
  <c r="DP82" i="14"/>
  <c r="DX82" i="14"/>
  <c r="EF82" i="14"/>
  <c r="EN82" i="14"/>
  <c r="EV82" i="14"/>
  <c r="FD82" i="14"/>
  <c r="BL82" i="14"/>
  <c r="BN70" i="14"/>
  <c r="BV70" i="14"/>
  <c r="CD70" i="14"/>
  <c r="CL70" i="14"/>
  <c r="CT70" i="14"/>
  <c r="DB70" i="14"/>
  <c r="DJ70" i="14"/>
  <c r="DR70" i="14"/>
  <c r="DZ70" i="14"/>
  <c r="EH70" i="14"/>
  <c r="EP70" i="14"/>
  <c r="EX70" i="14"/>
  <c r="FF70" i="14"/>
  <c r="BR58" i="14"/>
  <c r="BZ58" i="14"/>
  <c r="CH58" i="14"/>
  <c r="CP58" i="14"/>
  <c r="CX58" i="14"/>
  <c r="DF58" i="14"/>
  <c r="DN58" i="14"/>
  <c r="DV58" i="14"/>
  <c r="ED58" i="14"/>
  <c r="BP130" i="14"/>
  <c r="BX130" i="14"/>
  <c r="CF130" i="14"/>
  <c r="CN130" i="14"/>
  <c r="CV130" i="14"/>
  <c r="DD130" i="14"/>
  <c r="DL130" i="14"/>
  <c r="DT130" i="14"/>
  <c r="EB130" i="14"/>
  <c r="EJ130" i="14"/>
  <c r="ER130" i="14"/>
  <c r="EZ130" i="14"/>
  <c r="BS118" i="14"/>
  <c r="CA118" i="14"/>
  <c r="CI118" i="14"/>
  <c r="CQ118" i="14"/>
  <c r="CY118" i="14"/>
  <c r="DG118" i="14"/>
  <c r="DO118" i="14"/>
  <c r="DW118" i="14"/>
  <c r="EE118" i="14"/>
  <c r="EM118" i="14"/>
  <c r="EU118" i="14"/>
  <c r="FC118" i="14"/>
  <c r="BL118" i="14"/>
  <c r="BO106" i="14"/>
  <c r="BW106" i="14"/>
  <c r="CE106" i="14"/>
  <c r="CM106" i="14"/>
  <c r="CU106" i="14"/>
  <c r="DC106" i="14"/>
  <c r="DK106" i="14"/>
  <c r="DS106" i="14"/>
  <c r="EA106" i="14"/>
  <c r="EI106" i="14"/>
  <c r="EQ106" i="14"/>
  <c r="EY106" i="14"/>
  <c r="FG106" i="14"/>
  <c r="BR94" i="14"/>
  <c r="BZ94" i="14"/>
  <c r="CH94" i="14"/>
  <c r="CP94" i="14"/>
  <c r="CX94" i="14"/>
  <c r="DF94" i="14"/>
  <c r="DN94" i="14"/>
  <c r="DV94" i="14"/>
  <c r="ED94" i="14"/>
  <c r="EL94" i="14"/>
  <c r="ET94" i="14"/>
  <c r="FB94" i="14"/>
  <c r="BM82" i="14"/>
  <c r="BU82" i="14"/>
  <c r="CC82" i="14"/>
  <c r="CK82" i="14"/>
  <c r="CS82" i="14"/>
  <c r="DA82" i="14"/>
  <c r="DI82" i="14"/>
  <c r="DQ82" i="14"/>
  <c r="DY82" i="14"/>
  <c r="EG82" i="14"/>
  <c r="EO82" i="14"/>
  <c r="EW82" i="14"/>
  <c r="FE82" i="14"/>
  <c r="BO70" i="14"/>
  <c r="BW70" i="14"/>
  <c r="CE70" i="14"/>
  <c r="CM70" i="14"/>
  <c r="CU70" i="14"/>
  <c r="DC70" i="14"/>
  <c r="DK70" i="14"/>
  <c r="DS70" i="14"/>
  <c r="EA70" i="14"/>
  <c r="EI70" i="14"/>
  <c r="EQ70" i="14"/>
  <c r="EY70" i="14"/>
  <c r="FG70" i="14"/>
  <c r="BS58" i="14"/>
  <c r="CA58" i="14"/>
  <c r="CI58" i="14"/>
  <c r="CQ58" i="14"/>
  <c r="CY58" i="14"/>
  <c r="DG58" i="14"/>
  <c r="DO58" i="14"/>
  <c r="DW58" i="14"/>
  <c r="EE58" i="14"/>
  <c r="BQ130" i="14"/>
  <c r="BY130" i="14"/>
  <c r="CG130" i="14"/>
  <c r="CO130" i="14"/>
  <c r="CW130" i="14"/>
  <c r="DE130" i="14"/>
  <c r="DM130" i="14"/>
  <c r="DU130" i="14"/>
  <c r="EC130" i="14"/>
  <c r="EK130" i="14"/>
  <c r="ES130" i="14"/>
  <c r="FA130" i="14"/>
  <c r="BT118" i="14"/>
  <c r="CB118" i="14"/>
  <c r="CJ118" i="14"/>
  <c r="CR118" i="14"/>
  <c r="CZ118" i="14"/>
  <c r="DH118" i="14"/>
  <c r="DP118" i="14"/>
  <c r="DX118" i="14"/>
  <c r="EF118" i="14"/>
  <c r="EN118" i="14"/>
  <c r="EV118" i="14"/>
  <c r="FD118" i="14"/>
  <c r="BP106" i="14"/>
  <c r="BX106" i="14"/>
  <c r="CF106" i="14"/>
  <c r="CN106" i="14"/>
  <c r="CV106" i="14"/>
  <c r="DD106" i="14"/>
  <c r="BR130" i="14"/>
  <c r="CJ130" i="14"/>
  <c r="DG130" i="14"/>
  <c r="ED130" i="14"/>
  <c r="EV130" i="14"/>
  <c r="BL130" i="14"/>
  <c r="BO118" i="14"/>
  <c r="CL118" i="14"/>
  <c r="DI118" i="14"/>
  <c r="EA118" i="14"/>
  <c r="EX118" i="14"/>
  <c r="BY106" i="14"/>
  <c r="CQ106" i="14"/>
  <c r="DM106" i="14"/>
  <c r="EC106" i="14"/>
  <c r="ES106" i="14"/>
  <c r="BM94" i="14"/>
  <c r="CC94" i="14"/>
  <c r="CS94" i="14"/>
  <c r="DI94" i="14"/>
  <c r="DY94" i="14"/>
  <c r="EO94" i="14"/>
  <c r="FE94" i="14"/>
  <c r="BV82" i="14"/>
  <c r="CL82" i="14"/>
  <c r="DB82" i="14"/>
  <c r="DR82" i="14"/>
  <c r="EH82" i="14"/>
  <c r="EX82" i="14"/>
  <c r="BP70" i="14"/>
  <c r="CF70" i="14"/>
  <c r="CV70" i="14"/>
  <c r="DH70" i="14"/>
  <c r="DV70" i="14"/>
  <c r="EJ70" i="14"/>
  <c r="EU70" i="14"/>
  <c r="BM58" i="14"/>
  <c r="BX58" i="14"/>
  <c r="CL58" i="14"/>
  <c r="CZ58" i="14"/>
  <c r="DK58" i="14"/>
  <c r="DY58" i="14"/>
  <c r="EJ58" i="14"/>
  <c r="ES58" i="14"/>
  <c r="FA58" i="14"/>
  <c r="BT46" i="14"/>
  <c r="CB46" i="14"/>
  <c r="CJ46" i="14"/>
  <c r="CR46" i="14"/>
  <c r="CZ46" i="14"/>
  <c r="DH46" i="14"/>
  <c r="DP46" i="14"/>
  <c r="DX46" i="14"/>
  <c r="EF46" i="14"/>
  <c r="EN46" i="14"/>
  <c r="EV46" i="14"/>
  <c r="FD46" i="14"/>
  <c r="BM34" i="14"/>
  <c r="BU34" i="14"/>
  <c r="CC34" i="14"/>
  <c r="CK34" i="14"/>
  <c r="CS34" i="14"/>
  <c r="DA34" i="14"/>
  <c r="DI34" i="14"/>
  <c r="DQ34" i="14"/>
  <c r="DY34" i="14"/>
  <c r="EG34" i="14"/>
  <c r="EO34" i="14"/>
  <c r="EW34" i="14"/>
  <c r="FE34" i="14"/>
  <c r="BM118" i="14"/>
  <c r="BR106" i="14"/>
  <c r="CA94" i="14"/>
  <c r="FC94" i="14"/>
  <c r="BL94" i="14"/>
  <c r="DL82" i="14"/>
  <c r="BZ70" i="14"/>
  <c r="CU58" i="14"/>
  <c r="FG58" i="14"/>
  <c r="BR46" i="14"/>
  <c r="DN46" i="14"/>
  <c r="ET46" i="14"/>
  <c r="CQ34" i="14"/>
  <c r="EM34" i="14"/>
  <c r="EU130" i="14"/>
  <c r="BS130" i="14"/>
  <c r="CP130" i="14"/>
  <c r="DH130" i="14"/>
  <c r="EE130" i="14"/>
  <c r="FB130" i="14"/>
  <c r="BU118" i="14"/>
  <c r="CM118" i="14"/>
  <c r="DJ118" i="14"/>
  <c r="EG118" i="14"/>
  <c r="EY118" i="14"/>
  <c r="BZ106" i="14"/>
  <c r="CW106" i="14"/>
  <c r="DN106" i="14"/>
  <c r="ED106" i="14"/>
  <c r="ET106" i="14"/>
  <c r="BN94" i="14"/>
  <c r="CD94" i="14"/>
  <c r="CT94" i="14"/>
  <c r="DJ94" i="14"/>
  <c r="DZ94" i="14"/>
  <c r="EP94" i="14"/>
  <c r="FF94" i="14"/>
  <c r="BW82" i="14"/>
  <c r="CM82" i="14"/>
  <c r="DC82" i="14"/>
  <c r="DS82" i="14"/>
  <c r="EI82" i="14"/>
  <c r="EY82" i="14"/>
  <c r="BQ70" i="14"/>
  <c r="CG70" i="14"/>
  <c r="CW70" i="14"/>
  <c r="DL70" i="14"/>
  <c r="DW70" i="14"/>
  <c r="EK70" i="14"/>
  <c r="EV70" i="14"/>
  <c r="BN58" i="14"/>
  <c r="CB58" i="14"/>
  <c r="CM58" i="14"/>
  <c r="DA58" i="14"/>
  <c r="DL58" i="14"/>
  <c r="DZ58" i="14"/>
  <c r="EL58" i="14"/>
  <c r="ET58" i="14"/>
  <c r="FB58" i="14"/>
  <c r="BM46" i="14"/>
  <c r="BU46" i="14"/>
  <c r="CC46" i="14"/>
  <c r="CK46" i="14"/>
  <c r="CS46" i="14"/>
  <c r="DA46" i="14"/>
  <c r="DI46" i="14"/>
  <c r="DQ46" i="14"/>
  <c r="DY46" i="14"/>
  <c r="EG46" i="14"/>
  <c r="EO46" i="14"/>
  <c r="EW46" i="14"/>
  <c r="FE46" i="14"/>
  <c r="BN34" i="14"/>
  <c r="BV34" i="14"/>
  <c r="CD34" i="14"/>
  <c r="CL34" i="14"/>
  <c r="CT34" i="14"/>
  <c r="DB34" i="14"/>
  <c r="DJ34" i="14"/>
  <c r="DR34" i="14"/>
  <c r="DZ34" i="14"/>
  <c r="EH34" i="14"/>
  <c r="EP34" i="14"/>
  <c r="EX34" i="14"/>
  <c r="FF34" i="14"/>
  <c r="CE118" i="14"/>
  <c r="DW106" i="14"/>
  <c r="DW94" i="14"/>
  <c r="CV82" i="14"/>
  <c r="ER82" i="14"/>
  <c r="DF70" i="14"/>
  <c r="ES70" i="14"/>
  <c r="BV58" i="14"/>
  <c r="EQ58" i="14"/>
  <c r="CH46" i="14"/>
  <c r="EL46" i="14"/>
  <c r="CA34" i="14"/>
  <c r="DO34" i="14"/>
  <c r="FC34" i="14"/>
  <c r="DF130" i="14"/>
  <c r="BT130" i="14"/>
  <c r="CQ130" i="14"/>
  <c r="DN130" i="14"/>
  <c r="EF130" i="14"/>
  <c r="FC130" i="14"/>
  <c r="BV118" i="14"/>
  <c r="CS118" i="14"/>
  <c r="DK118" i="14"/>
  <c r="EH118" i="14"/>
  <c r="FE118" i="14"/>
  <c r="CA106" i="14"/>
  <c r="CX106" i="14"/>
  <c r="DO106" i="14"/>
  <c r="EE106" i="14"/>
  <c r="EU106" i="14"/>
  <c r="BS94" i="14"/>
  <c r="CI94" i="14"/>
  <c r="CY94" i="14"/>
  <c r="DO94" i="14"/>
  <c r="EE94" i="14"/>
  <c r="EU94" i="14"/>
  <c r="BX82" i="14"/>
  <c r="CN82" i="14"/>
  <c r="DD82" i="14"/>
  <c r="DT82" i="14"/>
  <c r="EJ82" i="14"/>
  <c r="EZ82" i="14"/>
  <c r="BR70" i="14"/>
  <c r="CH70" i="14"/>
  <c r="CX70" i="14"/>
  <c r="DM70" i="14"/>
  <c r="DX70" i="14"/>
  <c r="EL70" i="14"/>
  <c r="EZ70" i="14"/>
  <c r="BO58" i="14"/>
  <c r="CC58" i="14"/>
  <c r="CN58" i="14"/>
  <c r="DB58" i="14"/>
  <c r="DP58" i="14"/>
  <c r="EA58" i="14"/>
  <c r="EM58" i="14"/>
  <c r="EU58" i="14"/>
  <c r="FC58" i="14"/>
  <c r="BN46" i="14"/>
  <c r="BV46" i="14"/>
  <c r="CD46" i="14"/>
  <c r="CL46" i="14"/>
  <c r="CT46" i="14"/>
  <c r="DB46" i="14"/>
  <c r="DJ46" i="14"/>
  <c r="DR46" i="14"/>
  <c r="DZ46" i="14"/>
  <c r="EH46" i="14"/>
  <c r="EP46" i="14"/>
  <c r="EX46" i="14"/>
  <c r="FF46" i="14"/>
  <c r="BO34" i="14"/>
  <c r="BW34" i="14"/>
  <c r="CE34" i="14"/>
  <c r="CM34" i="14"/>
  <c r="CU34" i="14"/>
  <c r="DC34" i="14"/>
  <c r="DK34" i="14"/>
  <c r="DS34" i="14"/>
  <c r="EA34" i="14"/>
  <c r="EI34" i="14"/>
  <c r="EQ34" i="14"/>
  <c r="EY34" i="14"/>
  <c r="FG34" i="14"/>
  <c r="ET130" i="14"/>
  <c r="DY118" i="14"/>
  <c r="DG106" i="14"/>
  <c r="DG94" i="14"/>
  <c r="BP82" i="14"/>
  <c r="DT70" i="14"/>
  <c r="CJ58" i="14"/>
  <c r="EY58" i="14"/>
  <c r="CP46" i="14"/>
  <c r="DV46" i="14"/>
  <c r="FB46" i="14"/>
  <c r="CY34" i="14"/>
  <c r="DW34" i="14"/>
  <c r="DX130" i="14"/>
  <c r="BZ130" i="14"/>
  <c r="CR130" i="14"/>
  <c r="DO130" i="14"/>
  <c r="EL130" i="14"/>
  <c r="FD130" i="14"/>
  <c r="BW118" i="14"/>
  <c r="CT118" i="14"/>
  <c r="DQ118" i="14"/>
  <c r="EI118" i="14"/>
  <c r="FF118" i="14"/>
  <c r="CG106" i="14"/>
  <c r="CY106" i="14"/>
  <c r="DT106" i="14"/>
  <c r="EJ106" i="14"/>
  <c r="EZ106" i="14"/>
  <c r="BT94" i="14"/>
  <c r="CJ94" i="14"/>
  <c r="CZ94" i="14"/>
  <c r="DP94" i="14"/>
  <c r="EF94" i="14"/>
  <c r="EV94" i="14"/>
  <c r="BY82" i="14"/>
  <c r="CO82" i="14"/>
  <c r="DE82" i="14"/>
  <c r="DU82" i="14"/>
  <c r="EK82" i="14"/>
  <c r="FA82" i="14"/>
  <c r="BS70" i="14"/>
  <c r="CI70" i="14"/>
  <c r="CY70" i="14"/>
  <c r="DN70" i="14"/>
  <c r="EB70" i="14"/>
  <c r="EM70" i="14"/>
  <c r="FA70" i="14"/>
  <c r="BL70" i="14"/>
  <c r="BP58" i="14"/>
  <c r="CD58" i="14"/>
  <c r="CR58" i="14"/>
  <c r="DC58" i="14"/>
  <c r="DQ58" i="14"/>
  <c r="EB58" i="14"/>
  <c r="EN58" i="14"/>
  <c r="EV58" i="14"/>
  <c r="FD58" i="14"/>
  <c r="BL58" i="14"/>
  <c r="BO46" i="14"/>
  <c r="BW46" i="14"/>
  <c r="CE46" i="14"/>
  <c r="CM46" i="14"/>
  <c r="CU46" i="14"/>
  <c r="DC46" i="14"/>
  <c r="DK46" i="14"/>
  <c r="DS46" i="14"/>
  <c r="EA46" i="14"/>
  <c r="EI46" i="14"/>
  <c r="EQ46" i="14"/>
  <c r="EY46" i="14"/>
  <c r="FG46" i="14"/>
  <c r="BP34" i="14"/>
  <c r="BX34" i="14"/>
  <c r="CF34" i="14"/>
  <c r="CN34" i="14"/>
  <c r="CV34" i="14"/>
  <c r="DD34" i="14"/>
  <c r="DL34" i="14"/>
  <c r="DT34" i="14"/>
  <c r="EB34" i="14"/>
  <c r="EJ34" i="14"/>
  <c r="ER34" i="14"/>
  <c r="EZ34" i="14"/>
  <c r="CZ130" i="14"/>
  <c r="EM106" i="14"/>
  <c r="DT58" i="14"/>
  <c r="DF46" i="14"/>
  <c r="CI34" i="14"/>
  <c r="CA130" i="14"/>
  <c r="CX130" i="14"/>
  <c r="DP130" i="14"/>
  <c r="EM130" i="14"/>
  <c r="CC118" i="14"/>
  <c r="CU118" i="14"/>
  <c r="DR118" i="14"/>
  <c r="EO118" i="14"/>
  <c r="FG118" i="14"/>
  <c r="CH106" i="14"/>
  <c r="DE106" i="14"/>
  <c r="DU106" i="14"/>
  <c r="EK106" i="14"/>
  <c r="FA106" i="14"/>
  <c r="BU94" i="14"/>
  <c r="CK94" i="14"/>
  <c r="DA94" i="14"/>
  <c r="DQ94" i="14"/>
  <c r="EG94" i="14"/>
  <c r="EW94" i="14"/>
  <c r="BN82" i="14"/>
  <c r="CD82" i="14"/>
  <c r="CT82" i="14"/>
  <c r="DJ82" i="14"/>
  <c r="DZ82" i="14"/>
  <c r="EP82" i="14"/>
  <c r="FF82" i="14"/>
  <c r="BX70" i="14"/>
  <c r="CN70" i="14"/>
  <c r="DD70" i="14"/>
  <c r="DO70" i="14"/>
  <c r="EC70" i="14"/>
  <c r="EN70" i="14"/>
  <c r="FB70" i="14"/>
  <c r="BT58" i="14"/>
  <c r="CE58" i="14"/>
  <c r="CS58" i="14"/>
  <c r="DD58" i="14"/>
  <c r="DR58" i="14"/>
  <c r="EF58" i="14"/>
  <c r="EO58" i="14"/>
  <c r="EW58" i="14"/>
  <c r="FE58" i="14"/>
  <c r="BP46" i="14"/>
  <c r="BX46" i="14"/>
  <c r="CF46" i="14"/>
  <c r="CN46" i="14"/>
  <c r="CV46" i="14"/>
  <c r="DD46" i="14"/>
  <c r="DL46" i="14"/>
  <c r="DT46" i="14"/>
  <c r="EB46" i="14"/>
  <c r="EJ46" i="14"/>
  <c r="ER46" i="14"/>
  <c r="EZ46" i="14"/>
  <c r="BQ34" i="14"/>
  <c r="BY34" i="14"/>
  <c r="CG34" i="14"/>
  <c r="CO34" i="14"/>
  <c r="CW34" i="14"/>
  <c r="DE34" i="14"/>
  <c r="DM34" i="14"/>
  <c r="DU34" i="14"/>
  <c r="EC34" i="14"/>
  <c r="EK34" i="14"/>
  <c r="ES34" i="14"/>
  <c r="FA34" i="14"/>
  <c r="DW130" i="14"/>
  <c r="DB118" i="14"/>
  <c r="CO106" i="14"/>
  <c r="FC106" i="14"/>
  <c r="CQ94" i="14"/>
  <c r="CF82" i="14"/>
  <c r="CP70" i="14"/>
  <c r="FD70" i="14"/>
  <c r="DI58" i="14"/>
  <c r="BZ46" i="14"/>
  <c r="ED46" i="14"/>
  <c r="BS34" i="14"/>
  <c r="DG34" i="14"/>
  <c r="EU34" i="14"/>
  <c r="CI130" i="14"/>
  <c r="CB130" i="14"/>
  <c r="CY130" i="14"/>
  <c r="DV130" i="14"/>
  <c r="EN130" i="14"/>
  <c r="CD118" i="14"/>
  <c r="DA118" i="14"/>
  <c r="DS118" i="14"/>
  <c r="EP118" i="14"/>
  <c r="BQ106" i="14"/>
  <c r="CI106" i="14"/>
  <c r="DF106" i="14"/>
  <c r="DV106" i="14"/>
  <c r="EL106" i="14"/>
  <c r="FB106" i="14"/>
  <c r="BV94" i="14"/>
  <c r="CL94" i="14"/>
  <c r="DB94" i="14"/>
  <c r="DR94" i="14"/>
  <c r="EH94" i="14"/>
  <c r="EX94" i="14"/>
  <c r="BO82" i="14"/>
  <c r="CE82" i="14"/>
  <c r="CU82" i="14"/>
  <c r="DK82" i="14"/>
  <c r="EA82" i="14"/>
  <c r="EQ82" i="14"/>
  <c r="FG82" i="14"/>
  <c r="BY70" i="14"/>
  <c r="CO70" i="14"/>
  <c r="DE70" i="14"/>
  <c r="DP70" i="14"/>
  <c r="ED70" i="14"/>
  <c r="ER70" i="14"/>
  <c r="FC70" i="14"/>
  <c r="BU58" i="14"/>
  <c r="CF58" i="14"/>
  <c r="CT58" i="14"/>
  <c r="DH58" i="14"/>
  <c r="DS58" i="14"/>
  <c r="EG58" i="14"/>
  <c r="EP58" i="14"/>
  <c r="EX58" i="14"/>
  <c r="FF58" i="14"/>
  <c r="BQ46" i="14"/>
  <c r="BY46" i="14"/>
  <c r="CG46" i="14"/>
  <c r="CO46" i="14"/>
  <c r="CW46" i="14"/>
  <c r="DE46" i="14"/>
  <c r="DM46" i="14"/>
  <c r="DU46" i="14"/>
  <c r="EC46" i="14"/>
  <c r="EK46" i="14"/>
  <c r="ES46" i="14"/>
  <c r="FA46" i="14"/>
  <c r="BR34" i="14"/>
  <c r="BZ34" i="14"/>
  <c r="CH34" i="14"/>
  <c r="CP34" i="14"/>
  <c r="CX34" i="14"/>
  <c r="DF34" i="14"/>
  <c r="DN34" i="14"/>
  <c r="DV34" i="14"/>
  <c r="ED34" i="14"/>
  <c r="EL34" i="14"/>
  <c r="ET34" i="14"/>
  <c r="FB34" i="14"/>
  <c r="CH130" i="14"/>
  <c r="EQ118" i="14"/>
  <c r="EM94" i="14"/>
  <c r="EB82" i="14"/>
  <c r="EE70" i="14"/>
  <c r="EH58" i="14"/>
  <c r="CX46" i="14"/>
  <c r="EE34" i="14"/>
  <c r="DL106" i="14"/>
  <c r="EN94" i="14"/>
  <c r="ES82" i="14"/>
  <c r="ET70" i="14"/>
  <c r="EZ58" i="14"/>
  <c r="DO46" i="14"/>
  <c r="DP34" i="14"/>
  <c r="DX34" i="14"/>
  <c r="EM46" i="14"/>
  <c r="DM82" i="14"/>
  <c r="CZ34" i="14"/>
  <c r="EC82" i="14"/>
  <c r="DH34" i="14"/>
  <c r="BN118" i="14"/>
  <c r="EB106" i="14"/>
  <c r="FD94" i="14"/>
  <c r="BW58" i="14"/>
  <c r="DW46" i="14"/>
  <c r="BL46" i="14"/>
  <c r="EF70" i="14"/>
  <c r="ER58" i="14"/>
  <c r="DG46" i="14"/>
  <c r="CK118" i="14"/>
  <c r="ER106" i="14"/>
  <c r="CK58" i="14"/>
  <c r="BS46" i="14"/>
  <c r="EE46" i="14"/>
  <c r="BT34" i="14"/>
  <c r="EF34" i="14"/>
  <c r="BL34" i="14"/>
  <c r="DH94" i="14"/>
  <c r="DU70" i="14"/>
  <c r="CY46" i="14"/>
  <c r="DC118" i="14"/>
  <c r="BQ82" i="14"/>
  <c r="CA70" i="14"/>
  <c r="CV58" i="14"/>
  <c r="CA46" i="14"/>
  <c r="CB34" i="14"/>
  <c r="EN34" i="14"/>
  <c r="DZ118" i="14"/>
  <c r="CB94" i="14"/>
  <c r="CG82" i="14"/>
  <c r="CQ70" i="14"/>
  <c r="DJ58" i="14"/>
  <c r="CI46" i="14"/>
  <c r="EU46" i="14"/>
  <c r="CJ34" i="14"/>
  <c r="EV34" i="14"/>
  <c r="BS106" i="14"/>
  <c r="EI58" i="14"/>
  <c r="CP106" i="14"/>
  <c r="DX94" i="14"/>
  <c r="EW118" i="14"/>
  <c r="CR94" i="14"/>
  <c r="CW82" i="14"/>
  <c r="DG70" i="14"/>
  <c r="DX58" i="14"/>
  <c r="CQ46" i="14"/>
  <c r="FC46" i="14"/>
  <c r="CR34" i="14"/>
  <c r="FD34" i="14"/>
  <c r="FF22" i="14"/>
  <c r="EX22" i="14"/>
  <c r="EP22" i="14"/>
  <c r="EH22" i="14"/>
  <c r="DZ22" i="14"/>
  <c r="DR22" i="14"/>
  <c r="DJ22" i="14"/>
  <c r="DB22" i="14"/>
  <c r="CT22" i="14"/>
  <c r="CL22" i="14"/>
  <c r="CD22" i="14"/>
  <c r="BV22" i="14"/>
  <c r="BN22" i="14"/>
  <c r="FE22" i="14"/>
  <c r="EW22" i="14"/>
  <c r="EO22" i="14"/>
  <c r="EG22" i="14"/>
  <c r="DY22" i="14"/>
  <c r="DQ22" i="14"/>
  <c r="DI22" i="14"/>
  <c r="DA22" i="14"/>
  <c r="CS22" i="14"/>
  <c r="CK22" i="14"/>
  <c r="CC22" i="14"/>
  <c r="BU22" i="14"/>
  <c r="BM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 r="I11" i="49"/>
  <c r="I11" i="63"/>
  <c r="I11" i="59"/>
  <c r="I11" i="64"/>
  <c r="I11" i="58"/>
  <c r="I11" i="65"/>
  <c r="I11" i="60"/>
  <c r="I11" i="66"/>
  <c r="I11" i="61"/>
  <c r="I11" i="62"/>
</calcChain>
</file>

<file path=xl/sharedStrings.xml><?xml version="1.0" encoding="utf-8"?>
<sst xmlns="http://schemas.openxmlformats.org/spreadsheetml/2006/main" count="35917" uniqueCount="764">
  <si>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</si>
  <si>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</si>
  <si>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</si>
  <si>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</si>
  <si>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</si>
  <si>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</si>
  <si>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</si>
  <si>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</si>
  <si>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</si>
  <si>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</si>
  <si>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</si>
  <si>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</si>
  <si>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</si>
  <si>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</si>
  <si>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</si>
  <si>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</si>
  <si>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</si>
  <si>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</si>
  <si>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</si>
  <si>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</si>
  <si>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</si>
  <si>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</si>
  <si>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</si>
  <si>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</si>
  <si>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</si>
  <si>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</si>
  <si>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</si>
  <si>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</si>
  <si>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</si>
  <si>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</si>
  <si>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</si>
  <si>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</si>
  <si>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</si>
  <si>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</si>
  <si>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</si>
  <si>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</si>
  <si>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</si>
  <si>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</si>
  <si>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</si>
  <si>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</si>
  <si>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</si>
  <si>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</si>
  <si>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</si>
  <si>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</si>
  <si>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</si>
  <si>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</si>
  <si>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</si>
  <si>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</si>
  <si>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</si>
  <si>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</si>
  <si>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</si>
  <si>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</si>
  <si>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</si>
  <si>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</si>
  <si>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</si>
  <si>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</si>
  <si>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</si>
  <si>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</si>
  <si>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</si>
  <si>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Medi-Cal Managed Care</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</si>
  <si>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</si>
  <si>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</si>
  <si>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</si>
  <si>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</si>
  <si>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</si>
  <si>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</si>
  <si>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</si>
  <si>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</si>
  <si>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</si>
  <si>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</si>
  <si>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MCO</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</si>
  <si>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</si>
  <si>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</si>
  <si>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</si>
  <si>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</si>
  <si>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</si>
  <si>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Bambi Cisneros</t>
  </si>
  <si>
    <t>I.A.2</t>
  </si>
  <si>
    <t>Contact email address</t>
  </si>
  <si>
    <t>Enter email address. Department or program-wide email addresses are permitted.</t>
  </si>
  <si>
    <t>bambi.cisneros@dhcs.ca.gov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</si>
  <si>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</si>
  <si>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</si>
  <si>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</si>
  <si>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</si>
  <si>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</si>
  <si>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</si>
  <si>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</si>
  <si>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</si>
  <si>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</si>
  <si>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</si>
  <si>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</si>
  <si>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</si>
  <si>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</si>
  <si>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</si>
  <si>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</si>
  <si>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</si>
  <si>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</si>
  <si>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</si>
  <si>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</si>
  <si>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</si>
  <si>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</si>
  <si>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</si>
  <si>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</si>
  <si>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</si>
  <si>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Contra Costa Health Plan (CCHP)</t>
  </si>
  <si>
    <t>Plan 2</t>
  </si>
  <si>
    <t>Gold Coast Health Plan (GCHP)</t>
  </si>
  <si>
    <t>Plan 3</t>
  </si>
  <si>
    <t>Health Net Community Solutions, Inc. (Health Net)</t>
  </si>
  <si>
    <t>Plan 4</t>
  </si>
  <si>
    <t>Health Plan of San Joaquin (HPSJ)</t>
  </si>
  <si>
    <t>Plan 5</t>
  </si>
  <si>
    <t>Health Plan of San Mateo (HPSM)</t>
  </si>
  <si>
    <t>Plan 6</t>
  </si>
  <si>
    <t>Inland Empire Health Plan (IEHP)</t>
  </si>
  <si>
    <t>Plan 7</t>
  </si>
  <si>
    <t>Kern Health Systems (KHS)</t>
  </si>
  <si>
    <t>Plan 8</t>
  </si>
  <si>
    <t>KP Cal LLC NorCal &amp; SoCal (Kaiser)</t>
  </si>
  <si>
    <t>Plan 9</t>
  </si>
  <si>
    <t>L.A. Care Health Plan (L.A. Care)</t>
  </si>
  <si>
    <t>Plan 10</t>
  </si>
  <si>
    <t>Molina Healthcare of California Partner Plan, Inc. (Molina)</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</si>
  <si>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</si>
  <si>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</si>
  <si>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</si>
  <si>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</si>
  <si>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</si>
  <si>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Covered</t>
  </si>
  <si>
    <t>Specialist</t>
  </si>
  <si>
    <t>Include all specialists (except for Mental health) within this category.</t>
  </si>
  <si>
    <t>Mental health</t>
  </si>
  <si>
    <t>Include all mental health specialists within this category.</t>
  </si>
  <si>
    <t>Substance Use Disorder (SUD)</t>
  </si>
  <si>
    <t>Indicate whether SUD is a core provider type covered in the program.</t>
  </si>
  <si>
    <t>Not covered</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</si>
  <si>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</si>
  <si>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</si>
  <si>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</si>
  <si>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</si>
  <si>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</si>
  <si>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</si>
  <si>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</si>
  <si>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</si>
  <si>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</si>
  <si>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</si>
  <si>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</si>
  <si>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</si>
  <si>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</si>
  <si>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</si>
  <si>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</si>
  <si>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</si>
  <si>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</si>
  <si>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</si>
  <si>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</si>
  <si>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</si>
  <si>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All</t>
  </si>
  <si>
    <t>Plan Provider Directory Review</t>
  </si>
  <si>
    <t>Semi-annually</t>
  </si>
  <si>
    <t>Secret Shopper: Network Participation</t>
  </si>
  <si>
    <t>No</t>
  </si>
  <si>
    <t>Secret Shopper: Appointment Availability</t>
  </si>
  <si>
    <t>Electronic Visit Verification (EVV) Data Analysis</t>
  </si>
  <si>
    <t>Review of Grievances Related to Access</t>
  </si>
  <si>
    <t>Quarterly</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</si>
  <si>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</si>
  <si>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</si>
  <si>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</si>
  <si>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</si>
  <si>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</si>
  <si>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</si>
  <si>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</si>
  <si>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Revealed Shopper: Network Participation &amp; Appointment Availability</t>
  </si>
  <si>
    <t>Analysis method description</t>
  </si>
  <si>
    <t>Describe the method.</t>
  </si>
  <si>
    <t xml:space="preserve">DHCS conducts revealed shopper calls to  ensure their participating providers offer appointments that meet the timely access standards. </t>
  </si>
  <si>
    <t>FTE Ratio Analysis</t>
  </si>
  <si>
    <t>DHCS calculates provider-to-member ratios by dividing each MCP’s total number of Full Time Equivalent (FTE) network providers as reported in the MCPs monthly 274 provider file by the MCP’s current member enrollment for the current contract year and reducing the FTE network provider counts using FTE reduction logic that accounts for network providers that are used across multiple service areas and for multiple provider types.</t>
  </si>
  <si>
    <t>Mandatory Provider Type Validation Analysis</t>
  </si>
  <si>
    <t>DHCS validates that MCPs are contracted with Mandatory Provider Types entered in the monthly 274 file submission through the collection and verification of contracts and provide documentation of contracting efforts ensuring the MCP meet the following requirements:
Federally Qualified Health Center, Rural Health Clinic, Freestanding Birthing Center, Licsensed Midwife and Certified Nurse Midwife. Non-LI MCPs are 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
All MCPs are required to offer to contract with all available Indian Health Care Provider in each county in which the plan operates.</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</si>
  <si>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</si>
  <si>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</si>
  <si>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</si>
  <si>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</si>
  <si>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</si>
  <si>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</si>
  <si>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</si>
  <si>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</si>
  <si>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</si>
  <si>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</si>
  <si>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</si>
  <si>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</si>
  <si>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</si>
  <si>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</si>
  <si>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</si>
  <si>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</si>
  <si>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</si>
  <si>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</si>
  <si>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</si>
  <si>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</si>
  <si>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</si>
  <si>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</si>
  <si>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</si>
  <si>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</si>
  <si>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</si>
  <si>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</si>
  <si>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</si>
  <si>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</si>
  <si>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</si>
  <si>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</si>
  <si>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</si>
  <si>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</si>
  <si>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</si>
  <si>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</si>
  <si>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</si>
  <si>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</si>
  <si>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</si>
  <si>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</si>
  <si>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</si>
  <si>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</si>
  <si>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</si>
  <si>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</si>
  <si>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</si>
  <si>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</si>
  <si>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</si>
  <si>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</si>
  <si>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</si>
  <si>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</si>
  <si>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</si>
  <si>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</si>
  <si>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</si>
  <si>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</si>
  <si>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</si>
  <si>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</si>
  <si>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</si>
  <si>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</si>
  <si>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</si>
  <si>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</si>
  <si>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</si>
  <si>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</si>
  <si>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</si>
  <si>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</si>
  <si>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</si>
  <si>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</si>
  <si>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</si>
  <si>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</si>
  <si>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</si>
  <si>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</si>
  <si>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</si>
  <si>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</si>
  <si>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</si>
  <si>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</si>
  <si>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</si>
  <si>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</si>
  <si>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</si>
  <si>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</si>
  <si>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</si>
  <si>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</si>
  <si>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</si>
  <si>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</si>
  <si>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</si>
  <si>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</si>
  <si>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</si>
  <si>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</si>
  <si>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</si>
  <si>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</si>
  <si>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</si>
  <si>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</si>
  <si>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</si>
  <si>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</si>
  <si>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</si>
  <si>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</si>
  <si>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</si>
  <si>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</si>
  <si>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</si>
  <si>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</si>
  <si>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</si>
  <si>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</si>
  <si>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</si>
  <si>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</si>
  <si>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</si>
  <si>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</si>
  <si>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</si>
  <si>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</si>
  <si>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</si>
  <si>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</si>
  <si>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</si>
  <si>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</si>
  <si>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</si>
  <si>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</si>
  <si>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</si>
  <si>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Total Network Physicians (Includes: 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</si>
  <si>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Non-Specialty Mental Health Providers</t>
  </si>
  <si>
    <t>(Includes: 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</si>
  <si>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OB/GYN Primary Care</t>
  </si>
  <si>
    <t>OB/GYN Specialty Care</t>
  </si>
  <si>
    <t>OB/GYN Specialist Care</t>
  </si>
  <si>
    <t>Medi-Cal Managed Care Health Plan Call Center</t>
  </si>
  <si>
    <t>LTSS: Skilled Nursing Facility (SNF)</t>
  </si>
  <si>
    <t>LTSS: Intermediate Care Facility/Developmentally Disabled (ICF-DD)</t>
  </si>
  <si>
    <t xml:space="preserve">LTSS: Community Based Adult Services (CBAS) </t>
  </si>
  <si>
    <t>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</si>
  <si>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MPTs include: Federally Qualified Health Center, Rural Health Clinic, Freestanding Birthing Center, Licsensed Midwife and Certified Nurse Midwife</t>
  </si>
  <si>
    <t xml:space="preserve">Indian Health Care Provider </t>
  </si>
  <si>
    <t>II.A.3</t>
  </si>
  <si>
    <t>Standard type</t>
  </si>
  <si>
    <t xml:space="preserve">What is the standard type? Select the category that most closely represents the standard type.  </t>
  </si>
  <si>
    <t>Provider to enrollee ratios</t>
  </si>
  <si>
    <t>Maximum time or distance (e.g. 1 provider within 30 min or 30 miles)</t>
  </si>
  <si>
    <t>Appointment wait time</t>
  </si>
  <si>
    <t>Call Center Hold Time</t>
  </si>
  <si>
    <t>Minimum Mandatory Provider Type</t>
  </si>
  <si>
    <t>II.A.4</t>
  </si>
  <si>
    <t>Standard description</t>
  </si>
  <si>
    <t>Describe the standard (for example, 60 miles maximum distance to travel to an appointment).</t>
  </si>
  <si>
    <t>1 Full-Time Equivalent Physician to every 1,200 Members</t>
  </si>
  <si>
    <t>1 Full-Time  Equivalent Primary Care Physician to ever 2,000 Members</t>
  </si>
  <si>
    <t>This calculation is based on mental health utilization for the previous year.</t>
  </si>
  <si>
    <t>30 minutes or 10 miles from any Member or anticipated Member’s residence</t>
  </si>
  <si>
    <t>90 minutes or 60 miles from any Member or anticipated Member’s residence</t>
  </si>
  <si>
    <t xml:space="preserve">75 minutes or 45 miles from any Member or anticipated Member’s residence </t>
  </si>
  <si>
    <t xml:space="preserve">60 minutes or 30 miles from any Member or anticipated Member’s residence </t>
  </si>
  <si>
    <t xml:space="preserve">30 minutes or 15 miles from any Member or anticipated Member’s residence </t>
  </si>
  <si>
    <t xml:space="preserve">90 minutes or 60 miles from any Member or anticipated Member’s residence </t>
  </si>
  <si>
    <t>60 minutes or 30 miles from any Member or anticipated Member’s residence</t>
  </si>
  <si>
    <t>30 minutes or 15 miles from any Member or anticipated Member’s residence</t>
  </si>
  <si>
    <t>75 minutes or 45 miles from any Member or anticipated Member’s residence</t>
  </si>
  <si>
    <t xml:space="preserve">Within 10 business days of the request for appointment </t>
  </si>
  <si>
    <t>Within 15 business days of the request for appointment</t>
  </si>
  <si>
    <t>Within 10 business days of the request for appointment</t>
  </si>
  <si>
    <t>10 minutes from the time the call is placed</t>
  </si>
  <si>
    <t xml:space="preserve">Within 14 calendar days of request </t>
  </si>
  <si>
    <t xml:space="preserve">Within 7 business days of request </t>
  </si>
  <si>
    <t xml:space="preserve">Within 5 business days of request </t>
  </si>
  <si>
    <t xml:space="preserve">Capacity cannot decrease in aggregate statewide below April 2012 level </t>
  </si>
  <si>
    <t>Urgent Care appointment, no 
Prior Authorization within 48 hours</t>
  </si>
  <si>
    <t>Urgent Care appointment requiring
Prior Authorization within 96 hours</t>
  </si>
  <si>
    <t>Urgent Care appointment, no 
Prior Authorization available in no longer than 48 hours</t>
  </si>
  <si>
    <t>Non-Urgent Follow Up  within 10 Business Days</t>
  </si>
  <si>
    <t>"Required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t>
  </si>
  <si>
    <t>Required to offer to contract with all available Indian Health Care Provider in each county in which the plan operates</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</si>
  <si>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</si>
  <si>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</si>
  <si>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</si>
  <si>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</si>
  <si>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</si>
  <si>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</si>
  <si>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FTE Ratio Analysis; 
</t>
  </si>
  <si>
    <t xml:space="preserve">Geomapping; 
</t>
  </si>
  <si>
    <t xml:space="preserve">Mandatory Provider Type Validation Analysis; 
</t>
  </si>
  <si>
    <t>II.A.6</t>
  </si>
  <si>
    <t>Population covered by standard</t>
  </si>
  <si>
    <t>Enter the population that the standard applies to. If the same standard applies to multiple populations, create a standard for each population.</t>
  </si>
  <si>
    <t>Adult and Pediatric</t>
  </si>
  <si>
    <t>All applicable populations</t>
  </si>
  <si>
    <t>Adult and pediatric</t>
  </si>
  <si>
    <t>Adult</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</si>
  <si>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</si>
  <si>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</si>
  <si>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</si>
  <si>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</si>
  <si>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Rural</t>
  </si>
  <si>
    <t>Small counties</t>
  </si>
  <si>
    <t>Medium counties</t>
  </si>
  <si>
    <t>Dense counties</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</si>
  <si>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</si>
  <si>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</si>
  <si>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</si>
  <si>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</si>
  <si>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</si>
  <si>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</si>
  <si>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</si>
  <si>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Yes, the plan complies based on all analyses</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</si>
  <si>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</si>
  <si>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</si>
  <si>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</si>
  <si>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</si>
  <si>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</si>
  <si>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</si>
  <si>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</si>
  <si>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</si>
  <si>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</si>
  <si>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</si>
  <si>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</si>
  <si>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</si>
  <si>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</si>
  <si>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</si>
  <si>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III.C.2c</t>
  </si>
  <si>
    <t>Plan deficiencies: description of what the plan will do to achieve compliance</t>
  </si>
  <si>
    <t>Describe what the plan will do to achieve compliance specific to this standard.</t>
  </si>
  <si>
    <t>III.C.2d</t>
  </si>
  <si>
    <t>Plan deficiencies: monitoring progress</t>
  </si>
  <si>
    <t>Describe how the state will monitor the plan's progress with this standard.</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</si>
  <si>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</si>
  <si>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</si>
  <si>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</si>
  <si>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</si>
  <si>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</si>
  <si>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</si>
  <si>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</si>
  <si>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</si>
  <si>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</si>
  <si>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</si>
  <si>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</si>
  <si>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</si>
  <si>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</si>
  <si>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</si>
  <si>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</si>
  <si>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</si>
  <si>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</si>
  <si>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</si>
  <si>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</si>
  <si>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</si>
  <si>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</si>
  <si>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</si>
  <si>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</si>
  <si>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</si>
  <si>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</si>
  <si>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</si>
  <si>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</si>
  <si>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</si>
  <si>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</si>
  <si>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</si>
  <si>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</si>
  <si>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</si>
  <si>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</si>
  <si>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</si>
  <si>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</si>
  <si>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</si>
  <si>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</si>
  <si>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</si>
  <si>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</si>
  <si>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</si>
  <si>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</si>
  <si>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</si>
  <si>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</si>
  <si>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</si>
  <si>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</si>
  <si>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</si>
  <si>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</si>
  <si>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</si>
  <si>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</si>
  <si>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</si>
  <si>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</si>
  <si>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</si>
  <si>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</si>
  <si>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</si>
  <si>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</si>
  <si>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</si>
  <si>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</si>
  <si>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</si>
  <si>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</si>
  <si>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</si>
  <si>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</si>
  <si>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</si>
  <si>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</si>
  <si>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</si>
  <si>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</si>
  <si>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</si>
  <si>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</si>
  <si>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</si>
  <si>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</si>
  <si>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</si>
  <si>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</si>
  <si>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</si>
  <si>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</si>
  <si>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</si>
  <si>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</si>
  <si>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</si>
  <si>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</si>
  <si>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</si>
  <si>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</si>
  <si>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</si>
  <si>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No, the plan does not comply on all standards based on all analyses or exceptions granted</t>
  </si>
  <si>
    <t>Plan is non-compliant for this standard</t>
  </si>
  <si>
    <t>Please see the "2024 ANC MCP Results" file for the Outpatient Mild-to-Moderate Mental Health  Services results outlined by MCP/County.</t>
  </si>
  <si>
    <t>MCP will reassess their 274 network data submssion to ensure all data deficiencies are remmediated or contract with additional provider to meet the provider to member ratio standards.</t>
  </si>
  <si>
    <t>DHCS has placed Health Net under a CAP and requires monthly updates to address the Plan's progress.</t>
  </si>
  <si>
    <t>Plan provider directory review</t>
  </si>
  <si>
    <t>Please see the "2024 ANC MCP Results" file for the time or distance results outlined by MCP/County.</t>
  </si>
  <si>
    <t xml:space="preserve">DHCS is actively working with the MCP to ensure the exceptions as described in C.2.f &amp; C.2.g are properly submitted and meet DHCS' requirements for approval. </t>
  </si>
  <si>
    <t>DHCS has placed Kaiser under a Corrective Action Plan and requires monthly updates to address the Plan's progress.</t>
  </si>
  <si>
    <t>In accordance with WIC sections 14197(e)(2) MCPs must submit an Alternative Access Standards (AAS) Request for DHCS' review and approval for areas the MCP is unable to meet time or distance standards.Please see the "2024 ANC Alternative Access Standards Requests"</t>
  </si>
  <si>
    <t>DHCS granted Alternative Access Standards (AAS) Request for areas the MCP is unable to meet time or distance standards as the plan has exhausted all other reasonable options to obtain providers to meet the applicable standards</t>
  </si>
  <si>
    <t xml:space="preserve">Plan Provider Directory Review </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</si>
  <si>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</si>
  <si>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</si>
  <si>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</si>
  <si>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</si>
  <si>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</si>
  <si>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</si>
  <si>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</si>
  <si>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</si>
  <si>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</si>
  <si>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</si>
  <si>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</si>
  <si>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</si>
  <si>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</si>
  <si>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</si>
  <si>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</si>
  <si>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Yes, the plan complies on all standards based on all analyses</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</si>
  <si>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</si>
  <si>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</si>
  <si>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</si>
  <si>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</si>
  <si>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III.B.3</t>
  </si>
  <si>
    <r>
      <t xml:space="preserve">Provide plan compliance details for 42 C.F.R. § 438.206:
</t>
    </r>
    <r>
      <rPr>
        <b/>
        <sz val="11"/>
        <color theme="2" tint="-0.749992370372631"/>
        <rFont val="Arial"/>
        <family val="2"/>
      </rPr>
      <t>Furnishing of services; timely access-related requirements</t>
    </r>
  </si>
  <si>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</si>
  <si>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</si>
  <si>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</si>
  <si>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</si>
  <si>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</si>
  <si>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III.B.6</t>
  </si>
  <si>
    <t>Plan deficiencies: 42 C.F.R. § 438.206 analyses used to identify deficiencies</t>
  </si>
  <si>
    <t>Indicate which analysis uncovered the deficiencies.</t>
  </si>
  <si>
    <t>III.B.7</t>
  </si>
  <si>
    <t>Plan deficiencies: 42 C.F.R. § 438.206 description of what the plan will do to achieve compliance</t>
  </si>
  <si>
    <t>Describe what the plan will do to achieve compliance.</t>
  </si>
  <si>
    <t>III.B.8</t>
  </si>
  <si>
    <t>Plan deficiencies: 42 C.F.R. § 438.206 monitoring progress</t>
  </si>
  <si>
    <t>Describe how the state will monitor the plan's progress.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</si>
  <si>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</si>
  <si>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</si>
  <si>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</si>
  <si>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</si>
  <si>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</si>
  <si>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</si>
  <si>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</si>
  <si>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</si>
  <si>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</si>
  <si>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</si>
  <si>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</si>
  <si>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</si>
  <si>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</si>
  <si>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</si>
  <si>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</si>
  <si>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</si>
  <si>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</si>
  <si>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</si>
  <si>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</si>
  <si>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</si>
  <si>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</si>
  <si>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</si>
  <si>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</si>
  <si>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</si>
  <si>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</si>
  <si>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</si>
  <si>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</si>
  <si>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</si>
  <si>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</si>
  <si>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</si>
  <si>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</si>
  <si>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</si>
  <si>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</si>
  <si>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</si>
  <si>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</si>
  <si>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</si>
  <si>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</si>
  <si>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</si>
  <si>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</si>
  <si>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</si>
  <si>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</si>
  <si>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</si>
  <si>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</si>
  <si>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</si>
  <si>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</si>
  <si>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</si>
  <si>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</si>
  <si>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</si>
  <si>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</si>
  <si>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</si>
  <si>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</si>
  <si>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</si>
  <si>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</si>
  <si>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</si>
  <si>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</si>
  <si>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</si>
  <si>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</si>
  <si>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</si>
  <si>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</si>
  <si>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</si>
  <si>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</si>
  <si>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</si>
  <si>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</si>
  <si>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</si>
  <si>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</si>
  <si>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</si>
  <si>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</si>
  <si>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</si>
  <si>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</si>
  <si>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</si>
  <si>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</si>
  <si>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</si>
  <si>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</si>
  <si>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</si>
  <si>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</si>
  <si>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</si>
  <si>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</si>
  <si>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</si>
  <si>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</si>
  <si>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</si>
  <si>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</si>
  <si>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</si>
  <si>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</si>
  <si>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</si>
  <si>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</si>
  <si>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</si>
  <si>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</si>
  <si>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</si>
  <si>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</si>
  <si>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</si>
  <si>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</si>
  <si>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</si>
  <si>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</si>
  <si>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</si>
  <si>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</si>
  <si>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</si>
  <si>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</si>
  <si>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</si>
  <si>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</si>
  <si>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</si>
  <si>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</si>
  <si>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</si>
  <si>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</si>
  <si>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</si>
  <si>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</si>
  <si>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</si>
  <si>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</si>
  <si>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</si>
  <si>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</si>
  <si>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</si>
  <si>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</si>
  <si>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</si>
  <si>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</si>
  <si>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</si>
  <si>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</si>
  <si>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</si>
  <si>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</si>
  <si>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</si>
  <si>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</si>
  <si>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</si>
  <si>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</si>
  <si>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</si>
  <si>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</si>
  <si>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</si>
  <si>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</si>
  <si>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</si>
  <si>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</si>
  <si>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</si>
  <si>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</si>
  <si>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</si>
  <si>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</si>
  <si>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</si>
  <si>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</si>
  <si>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Alabama</t>
  </si>
  <si>
    <t>Scenario 1: New contract</t>
  </si>
  <si>
    <t xml:space="preserve">Services; </t>
  </si>
  <si>
    <t>Weekly</t>
  </si>
  <si>
    <t>Maximum time to travel</t>
  </si>
  <si>
    <t xml:space="preserve">Does not maintain and monitor a sufficient network of appropriate providers;
</t>
  </si>
  <si>
    <t xml:space="preserve">Does not meet and require its network providers to meet State standard for timely access to care and services taking into account the urgency of the need for services, as well as appointment wait times specified in g 438.68(e);
</t>
  </si>
  <si>
    <t xml:space="preserve">Does not take into account access and cultural considerations;
</t>
  </si>
  <si>
    <t>PIHP</t>
  </si>
  <si>
    <t>Alaska</t>
  </si>
  <si>
    <t>Benefits</t>
  </si>
  <si>
    <t xml:space="preserve">Benefits; </t>
  </si>
  <si>
    <t>Bi-weekly</t>
  </si>
  <si>
    <t>Maximum distance to travel</t>
  </si>
  <si>
    <t>Plan Provider Roster Review</t>
  </si>
  <si>
    <t>Pediatric</t>
  </si>
  <si>
    <t>Large metro</t>
  </si>
  <si>
    <t>No, the plan does not comply with all standards based on all analyses or exceptions granted</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</si>
  <si>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</si>
  <si>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</si>
  <si>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</si>
  <si>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</si>
  <si>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</si>
  <si>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</si>
  <si>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</si>
  <si>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</si>
  <si>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</si>
  <si>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</si>
  <si>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</si>
  <si>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</si>
  <si>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</si>
  <si>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</si>
  <si>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</si>
  <si>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</si>
  <si>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</si>
  <si>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</si>
  <si>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</si>
  <si>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</si>
  <si>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</si>
  <si>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</si>
  <si>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</si>
  <si>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</si>
  <si>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</si>
  <si>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</si>
  <si>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</si>
  <si>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</si>
  <si>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</si>
  <si>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</si>
  <si>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</si>
  <si>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</si>
  <si>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</si>
  <si>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</si>
  <si>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</si>
  <si>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Minimum number of network providers</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</si>
  <si>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</si>
  <si>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</si>
  <si>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</si>
  <si>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</si>
  <si>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</si>
  <si>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</si>
  <si>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</si>
  <si>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</si>
  <si>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</si>
  <si>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</si>
  <si>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</si>
  <si>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Service fulfillment</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</si>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</sst>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3">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
      <sz val="11"/>
      <color rgb="FF000000"/>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
      <patternFill patternType="solid">
        <fgColor rgb="FFE8DFCA"/>
        <bgColor rgb="FF000000"/>
      </patternFill>
    </fill>
  </fills>
  <borders count="55">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4">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2" fillId="17" borderId="53" xfId="0" applyFont="1" applyFill="1" applyBorder="1" applyAlignment="1" applyProtection="1">
      <alignment wrapText="1"/>
      <protection locked="0"/>
    </xf>
    <xf numFmtId="0" fontId="42" fillId="17" borderId="40" xfId="0" applyFont="1" applyFill="1" applyBorder="1" applyAlignment="1" applyProtection="1">
      <alignment wrapText="1"/>
      <protection locked="0"/>
    </xf>
    <xf numFmtId="0" fontId="42" fillId="17" borderId="54" xfId="0" applyFont="1" applyFill="1" applyBorder="1" applyAlignment="1" applyProtection="1">
      <alignment wrapText="1"/>
      <protection locked="0"/>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3"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0.9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0.95">
      <c r="A10" s="95" t="s">
        <v>15</v>
      </c>
      <c r="B10" s="113" t="s">
        <v>16</v>
      </c>
    </row>
    <row r="11" spans="1:788" ht="26.1" customHeight="1">
      <c r="A11" s="107"/>
      <c r="B11" s="114"/>
    </row>
    <row r="12" spans="1:788" ht="21" customHeight="1">
      <c r="A12" s="108" t="s">
        <v>17</v>
      </c>
      <c r="B12" s="115"/>
    </row>
    <row r="13" spans="1:788" ht="53.45" customHeight="1">
      <c r="A13" s="282" t="s">
        <v>18</v>
      </c>
      <c r="B13" s="283"/>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information'!E30="","[Plan 6]",'I_State and program information'!E30)</f>
        <v>Inland Empire Health Plan (IEHP)</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information'!E31="","[Plan 7]",'I_State and program information'!E31)</f>
        <v>Kern Health Systems (KHS)</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70" zoomScaleNormal="70" workbookViewId="0">
      <pane xSplit="4" ySplit="11" topLeftCell="I12" activePane="bottomRight" state="frozen"/>
      <selection pane="bottomRight" activeCell="M22" sqref="M22"/>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information'!E32="","[Plan 8]",'I_State and program information'!E32)</f>
        <v>KP Cal LLC NorCal &amp; SoCal (Kaiser)</v>
      </c>
    </row>
    <row r="5" spans="1:104" ht="56.25">
      <c r="A5" s="16" t="s">
        <v>370</v>
      </c>
      <c r="B5" s="82" t="s">
        <v>371</v>
      </c>
      <c r="C5" s="15" t="s">
        <v>372</v>
      </c>
      <c r="D5" s="56" t="s">
        <v>474</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378</v>
      </c>
      <c r="B12" s="9" t="s">
        <v>379</v>
      </c>
      <c r="C12" s="15" t="s">
        <v>380</v>
      </c>
      <c r="D12" s="132" t="s">
        <v>84</v>
      </c>
      <c r="E12" s="238"/>
      <c r="F12" s="49"/>
      <c r="G12" s="49"/>
      <c r="H12" s="49" t="s">
        <v>475</v>
      </c>
      <c r="I12" s="49" t="s">
        <v>475</v>
      </c>
      <c r="J12" s="49" t="s">
        <v>475</v>
      </c>
      <c r="K12" s="49" t="s">
        <v>475</v>
      </c>
      <c r="L12" s="49" t="s">
        <v>475</v>
      </c>
      <c r="M12" s="49" t="s">
        <v>475</v>
      </c>
      <c r="N12" s="49" t="s">
        <v>475</v>
      </c>
      <c r="O12" s="49" t="s">
        <v>475</v>
      </c>
      <c r="P12" s="49" t="s">
        <v>475</v>
      </c>
      <c r="Q12" s="49" t="s">
        <v>475</v>
      </c>
      <c r="R12" s="49" t="s">
        <v>475</v>
      </c>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
      <c r="A15" s="16" t="s">
        <v>382</v>
      </c>
      <c r="B15" s="9" t="s">
        <v>383</v>
      </c>
      <c r="C15" s="211" t="s">
        <v>384</v>
      </c>
      <c r="D15" s="132" t="s">
        <v>84</v>
      </c>
      <c r="E15" s="238"/>
      <c r="F15" s="49"/>
      <c r="G15" s="49"/>
      <c r="H15" s="49" t="s">
        <v>349</v>
      </c>
      <c r="I15" s="49" t="s">
        <v>349</v>
      </c>
      <c r="J15" s="49" t="s">
        <v>349</v>
      </c>
      <c r="K15" s="49" t="s">
        <v>349</v>
      </c>
      <c r="L15" s="49" t="s">
        <v>349</v>
      </c>
      <c r="M15" s="49" t="s">
        <v>349</v>
      </c>
      <c r="N15" s="49" t="s">
        <v>349</v>
      </c>
      <c r="O15" s="49" t="s">
        <v>349</v>
      </c>
      <c r="P15" s="49" t="s">
        <v>349</v>
      </c>
      <c r="Q15" s="49" t="s">
        <v>349</v>
      </c>
      <c r="R15" s="49" t="s">
        <v>349</v>
      </c>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t="s">
        <v>480</v>
      </c>
      <c r="I16" s="49" t="s">
        <v>480</v>
      </c>
      <c r="J16" s="49" t="s">
        <v>480</v>
      </c>
      <c r="K16" s="49" t="s">
        <v>480</v>
      </c>
      <c r="L16" s="49" t="s">
        <v>480</v>
      </c>
      <c r="M16" s="49" t="s">
        <v>480</v>
      </c>
      <c r="N16" s="49" t="s">
        <v>480</v>
      </c>
      <c r="O16" s="49" t="s">
        <v>480</v>
      </c>
      <c r="P16" s="49" t="s">
        <v>480</v>
      </c>
      <c r="Q16" s="49" t="s">
        <v>480</v>
      </c>
      <c r="R16" s="49" t="s">
        <v>480</v>
      </c>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388</v>
      </c>
      <c r="B17" s="9" t="s">
        <v>389</v>
      </c>
      <c r="C17" s="15" t="s">
        <v>390</v>
      </c>
      <c r="D17" s="132" t="s">
        <v>58</v>
      </c>
      <c r="E17" s="238"/>
      <c r="F17" s="49"/>
      <c r="G17" s="49"/>
      <c r="H17" s="49" t="s">
        <v>481</v>
      </c>
      <c r="I17" s="49" t="s">
        <v>481</v>
      </c>
      <c r="J17" s="49" t="s">
        <v>481</v>
      </c>
      <c r="K17" s="49" t="s">
        <v>481</v>
      </c>
      <c r="L17" s="49" t="s">
        <v>481</v>
      </c>
      <c r="M17" s="49" t="s">
        <v>481</v>
      </c>
      <c r="N17" s="49" t="s">
        <v>481</v>
      </c>
      <c r="O17" s="49" t="s">
        <v>481</v>
      </c>
      <c r="P17" s="49" t="s">
        <v>481</v>
      </c>
      <c r="Q17" s="49" t="s">
        <v>481</v>
      </c>
      <c r="R17" s="49" t="s">
        <v>481</v>
      </c>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56.25">
      <c r="A18" s="16" t="s">
        <v>391</v>
      </c>
      <c r="B18" s="9" t="s">
        <v>392</v>
      </c>
      <c r="C18" s="9" t="s">
        <v>393</v>
      </c>
      <c r="D18" s="132" t="s">
        <v>58</v>
      </c>
      <c r="E18" s="238"/>
      <c r="F18" s="49"/>
      <c r="G18" s="49"/>
      <c r="H18" s="49" t="s">
        <v>482</v>
      </c>
      <c r="I18" s="49" t="s">
        <v>482</v>
      </c>
      <c r="J18" s="49" t="s">
        <v>482</v>
      </c>
      <c r="K18" s="49" t="s">
        <v>482</v>
      </c>
      <c r="L18" s="49" t="s">
        <v>482</v>
      </c>
      <c r="M18" s="49" t="s">
        <v>482</v>
      </c>
      <c r="N18" s="49" t="s">
        <v>482</v>
      </c>
      <c r="O18" s="49" t="s">
        <v>482</v>
      </c>
      <c r="P18" s="49" t="s">
        <v>482</v>
      </c>
      <c r="Q18" s="49" t="s">
        <v>482</v>
      </c>
      <c r="R18" s="49" t="s">
        <v>482</v>
      </c>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394</v>
      </c>
      <c r="B19" s="9" t="s">
        <v>395</v>
      </c>
      <c r="C19" s="9" t="s">
        <v>396</v>
      </c>
      <c r="D19" s="132" t="s">
        <v>64</v>
      </c>
      <c r="E19" s="239"/>
      <c r="F19" s="52"/>
      <c r="G19" s="52"/>
      <c r="H19" s="52">
        <v>45992</v>
      </c>
      <c r="I19" s="52">
        <v>45992</v>
      </c>
      <c r="J19" s="52">
        <v>45992</v>
      </c>
      <c r="K19" s="52">
        <v>45992</v>
      </c>
      <c r="L19" s="52">
        <v>45992</v>
      </c>
      <c r="M19" s="52">
        <v>45992</v>
      </c>
      <c r="N19" s="52">
        <v>45992</v>
      </c>
      <c r="O19" s="52">
        <v>45992</v>
      </c>
      <c r="P19" s="52">
        <v>45992</v>
      </c>
      <c r="Q19" s="52">
        <v>45992</v>
      </c>
      <c r="R19" s="52">
        <v>45992</v>
      </c>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397</v>
      </c>
      <c r="B20" s="9" t="s">
        <v>398</v>
      </c>
      <c r="C20" s="9" t="s">
        <v>399</v>
      </c>
      <c r="D20" s="132" t="s">
        <v>84</v>
      </c>
      <c r="E20" s="240"/>
      <c r="F20" s="51"/>
      <c r="G20" s="51"/>
      <c r="H20" s="51" t="s">
        <v>151</v>
      </c>
      <c r="I20" s="51" t="s">
        <v>161</v>
      </c>
      <c r="J20" s="51" t="s">
        <v>161</v>
      </c>
      <c r="K20" s="51" t="s">
        <v>161</v>
      </c>
      <c r="L20" s="51" t="s">
        <v>161</v>
      </c>
      <c r="M20" s="51" t="s">
        <v>161</v>
      </c>
      <c r="N20" s="51" t="s">
        <v>161</v>
      </c>
      <c r="O20" s="51" t="s">
        <v>161</v>
      </c>
      <c r="P20" s="51" t="s">
        <v>161</v>
      </c>
      <c r="Q20" s="51" t="s">
        <v>161</v>
      </c>
      <c r="R20" s="51" t="s">
        <v>161</v>
      </c>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112.5">
      <c r="A21" s="16" t="s">
        <v>400</v>
      </c>
      <c r="B21" s="9" t="s">
        <v>401</v>
      </c>
      <c r="C21" s="9" t="s">
        <v>402</v>
      </c>
      <c r="D21" s="132" t="s">
        <v>58</v>
      </c>
      <c r="E21" s="238"/>
      <c r="F21" s="49"/>
      <c r="G21" s="49"/>
      <c r="H21" s="49" t="s">
        <v>483</v>
      </c>
      <c r="I21" s="49" t="s">
        <v>483</v>
      </c>
      <c r="J21" s="49" t="s">
        <v>483</v>
      </c>
      <c r="K21" s="49" t="s">
        <v>483</v>
      </c>
      <c r="L21" s="49" t="s">
        <v>483</v>
      </c>
      <c r="M21" s="49" t="s">
        <v>483</v>
      </c>
      <c r="N21" s="49" t="s">
        <v>483</v>
      </c>
      <c r="O21" s="49" t="s">
        <v>483</v>
      </c>
      <c r="P21" s="49" t="s">
        <v>483</v>
      </c>
      <c r="Q21" s="49" t="s">
        <v>483</v>
      </c>
      <c r="R21" s="49" t="s">
        <v>483</v>
      </c>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98.25">
      <c r="A22" s="16" t="s">
        <v>403</v>
      </c>
      <c r="B22" s="9" t="s">
        <v>404</v>
      </c>
      <c r="C22" s="9" t="s">
        <v>405</v>
      </c>
      <c r="D22" s="132" t="s">
        <v>58</v>
      </c>
      <c r="E22" s="238"/>
      <c r="F22" s="49"/>
      <c r="G22" s="49"/>
      <c r="H22" s="49" t="s">
        <v>484</v>
      </c>
      <c r="I22" s="49" t="s">
        <v>484</v>
      </c>
      <c r="J22" s="49" t="s">
        <v>484</v>
      </c>
      <c r="K22" s="49" t="s">
        <v>484</v>
      </c>
      <c r="L22" s="49" t="s">
        <v>484</v>
      </c>
      <c r="M22" s="49" t="s">
        <v>484</v>
      </c>
      <c r="N22" s="49" t="s">
        <v>484</v>
      </c>
      <c r="O22" s="49" t="s">
        <v>484</v>
      </c>
      <c r="P22" s="49" t="s">
        <v>484</v>
      </c>
      <c r="Q22" s="49" t="s">
        <v>484</v>
      </c>
      <c r="R22" s="49" t="s">
        <v>484</v>
      </c>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485</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information'!E33="","[Plan 9]",'I_State and program information'!E33)</f>
        <v>L.A. Care Health Plan (L.A. Care)</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information'!E34="","[Plan 10]",'I_State and program information'!E34)</f>
        <v>Molina Healthcare of California Partner Plan, Inc. (Molina)</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70" zoomScaleNormal="70" workbookViewId="0">
      <pane xSplit="4" ySplit="5" topLeftCell="E11" activePane="bottomRight" state="frozen"/>
      <selection pane="bottomRight" activeCell="E12" sqref="E12"/>
      <selection pane="bottomLeft" activeCell="A7" sqref="A7"/>
      <selection pane="topRight" activeCell="F2" sqref="F2"/>
    </sheetView>
  </sheetViews>
  <sheetFormatPr defaultColWidth="9.28515625" defaultRowHeight="14.1"/>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486</v>
      </c>
      <c r="F1" s="180" t="s">
        <v>487</v>
      </c>
      <c r="G1" s="180" t="s">
        <v>488</v>
      </c>
      <c r="H1" s="180" t="s">
        <v>489</v>
      </c>
      <c r="I1" s="180" t="s">
        <v>490</v>
      </c>
      <c r="J1" s="180" t="s">
        <v>491</v>
      </c>
      <c r="K1" s="180" t="s">
        <v>492</v>
      </c>
      <c r="L1" s="180" t="s">
        <v>493</v>
      </c>
      <c r="M1" s="180" t="s">
        <v>494</v>
      </c>
      <c r="N1" s="180" t="s">
        <v>495</v>
      </c>
    </row>
    <row r="2" spans="1:14" s="76" customFormat="1" ht="64.900000000000006" customHeight="1">
      <c r="A2" s="309" t="s">
        <v>367</v>
      </c>
      <c r="B2" s="309"/>
      <c r="C2" s="74"/>
      <c r="D2" s="75"/>
      <c r="E2" s="269" t="s">
        <v>103</v>
      </c>
      <c r="F2" s="199" t="s">
        <v>106</v>
      </c>
      <c r="G2" s="199" t="s">
        <v>108</v>
      </c>
      <c r="H2" s="199" t="s">
        <v>110</v>
      </c>
      <c r="I2" s="199" t="s">
        <v>112</v>
      </c>
      <c r="J2" s="199" t="s">
        <v>114</v>
      </c>
      <c r="K2" s="199" t="s">
        <v>116</v>
      </c>
      <c r="L2" s="199" t="s">
        <v>118</v>
      </c>
      <c r="M2" s="199" t="s">
        <v>120</v>
      </c>
      <c r="N2" s="199" t="s">
        <v>122</v>
      </c>
    </row>
    <row r="3" spans="1:14" ht="28.5" customHeight="1">
      <c r="A3" s="24" t="s">
        <v>496</v>
      </c>
      <c r="B3" s="24"/>
      <c r="C3" s="24"/>
      <c r="D3" s="1"/>
      <c r="E3" s="2"/>
      <c r="F3" s="2"/>
      <c r="G3" s="2"/>
      <c r="H3" s="2"/>
      <c r="I3" s="2"/>
      <c r="J3" s="2"/>
      <c r="K3" s="2"/>
      <c r="L3" s="2"/>
    </row>
    <row r="4" spans="1:14" ht="40.15" customHeight="1">
      <c r="A4" s="310" t="s">
        <v>497</v>
      </c>
      <c r="B4" s="311"/>
      <c r="C4" s="311"/>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Contra Costa Health Plan (CCHP)</v>
      </c>
      <c r="F5" s="59" t="str">
        <f>IF('I_State and program information'!$E$26&lt;&gt;"",'I_State and program information'!$E$26,"[Plan 2]")</f>
        <v>Gold Coast Health Plan (GCHP)</v>
      </c>
      <c r="G5" s="59" t="str">
        <f>IF('I_State and program information'!$E$27&lt;&gt;"",'I_State and program information'!$E$27,"[Plan 3]")</f>
        <v>Health Net Community Solutions, Inc. (Health Net)</v>
      </c>
      <c r="H5" s="59" t="str">
        <f>IF('I_State and program information'!$E$28&lt;&gt;"",'I_State and program information'!$E$28,"[Plan 4]")</f>
        <v>Health Plan of San Joaquin (HPSJ)</v>
      </c>
      <c r="I5" s="59" t="str">
        <f>IF('I_State and program information'!$E$29&lt;&gt;"",'I_State and program information'!$E$29,"[Plan 5]")</f>
        <v>Health Plan of San Mateo (HPSM)</v>
      </c>
      <c r="J5" s="59" t="str">
        <f>IF('I_State and program information'!$E$30&lt;&gt;"",'I_State and program information'!$E$30,"[Plan 6]")</f>
        <v>Inland Empire Health Plan (IEHP)</v>
      </c>
      <c r="K5" s="59" t="str">
        <f>IF('I_State and program information'!$E$31&lt;&gt;"",'I_State and program information'!$E$31,"[Plan 7]")</f>
        <v>Kern Health Systems (KHS)</v>
      </c>
      <c r="L5" s="59" t="str">
        <f>IF('I_State and program information'!$E$32&lt;&gt;"",'I_State and program information'!$E$32,"[Plan 8]")</f>
        <v>KP Cal LLC NorCal &amp; SoCal (Kaiser)</v>
      </c>
      <c r="M5" s="59" t="str">
        <f>IF('I_State and program information'!$E$33&lt;&gt;"",'I_State and program information'!$E$33,"[Plan 9]")</f>
        <v>L.A. Care Health Plan (L.A. Care)</v>
      </c>
      <c r="N5" s="59" t="str">
        <f>IF('I_State and program information'!$E$34&lt;&gt;"",'I_State and program information'!$E$34,"[Plan 10]")</f>
        <v>Molina Healthcare of California Partner Plan, Inc. (Molina)</v>
      </c>
    </row>
    <row r="6" spans="1:14" ht="61.15" customHeight="1">
      <c r="A6" s="16" t="s">
        <v>498</v>
      </c>
      <c r="B6" s="9" t="s">
        <v>499</v>
      </c>
      <c r="C6" s="15" t="s">
        <v>500</v>
      </c>
      <c r="D6" s="15" t="s">
        <v>84</v>
      </c>
      <c r="E6" s="88" t="s">
        <v>501</v>
      </c>
      <c r="F6" s="60" t="s">
        <v>501</v>
      </c>
      <c r="G6" s="60" t="s">
        <v>501</v>
      </c>
      <c r="H6" s="60" t="s">
        <v>501</v>
      </c>
      <c r="I6" s="60" t="s">
        <v>501</v>
      </c>
      <c r="J6" s="60" t="s">
        <v>501</v>
      </c>
      <c r="K6" s="60" t="s">
        <v>501</v>
      </c>
      <c r="L6" s="60" t="s">
        <v>501</v>
      </c>
      <c r="M6" s="60" t="s">
        <v>501</v>
      </c>
      <c r="N6" s="60" t="s">
        <v>501</v>
      </c>
    </row>
    <row r="7" spans="1:14" ht="32.450000000000003" customHeight="1">
      <c r="A7" s="312" t="s">
        <v>502</v>
      </c>
      <c r="B7" s="312"/>
      <c r="C7" s="313"/>
      <c r="D7" s="158" t="s">
        <v>169</v>
      </c>
      <c r="E7" s="202" t="s">
        <v>170</v>
      </c>
      <c r="F7" s="203" t="s">
        <v>170</v>
      </c>
      <c r="G7" s="203" t="s">
        <v>170</v>
      </c>
      <c r="H7" s="203" t="s">
        <v>170</v>
      </c>
      <c r="I7" s="203" t="s">
        <v>170</v>
      </c>
      <c r="J7" s="203" t="s">
        <v>170</v>
      </c>
      <c r="K7" s="203" t="s">
        <v>170</v>
      </c>
      <c r="L7" s="203" t="s">
        <v>170</v>
      </c>
      <c r="M7" s="203" t="s">
        <v>170</v>
      </c>
      <c r="N7" s="203" t="s">
        <v>170</v>
      </c>
    </row>
    <row r="8" spans="1:14" ht="56.1">
      <c r="A8" s="16" t="s">
        <v>503</v>
      </c>
      <c r="B8" s="9" t="s">
        <v>504</v>
      </c>
      <c r="C8" s="15" t="s">
        <v>505</v>
      </c>
      <c r="D8" s="15" t="s">
        <v>96</v>
      </c>
      <c r="E8" s="56"/>
      <c r="F8" s="60"/>
      <c r="G8" s="60"/>
      <c r="H8" s="60"/>
      <c r="I8" s="60"/>
      <c r="J8" s="60"/>
      <c r="K8" s="60"/>
      <c r="L8" s="60"/>
      <c r="M8" s="60"/>
      <c r="N8" s="60"/>
    </row>
    <row r="9" spans="1:14" ht="69.95">
      <c r="A9" s="16" t="s">
        <v>506</v>
      </c>
      <c r="B9" s="9" t="s">
        <v>507</v>
      </c>
      <c r="C9" s="15" t="s">
        <v>505</v>
      </c>
      <c r="D9" s="15" t="s">
        <v>96</v>
      </c>
      <c r="E9" s="56"/>
      <c r="F9" s="60"/>
      <c r="G9" s="60"/>
      <c r="H9" s="60"/>
      <c r="I9" s="60"/>
      <c r="J9" s="60"/>
      <c r="K9" s="60"/>
      <c r="L9" s="60"/>
      <c r="M9" s="60"/>
      <c r="N9" s="60"/>
    </row>
    <row r="10" spans="1:14" ht="56.1">
      <c r="A10" s="16" t="s">
        <v>508</v>
      </c>
      <c r="B10" s="9" t="s">
        <v>509</v>
      </c>
      <c r="C10" s="15" t="s">
        <v>505</v>
      </c>
      <c r="D10" s="15" t="s">
        <v>96</v>
      </c>
      <c r="E10" s="56"/>
      <c r="F10" s="60"/>
      <c r="G10" s="60"/>
      <c r="H10" s="60"/>
      <c r="I10" s="60"/>
      <c r="J10" s="60"/>
      <c r="K10" s="60"/>
      <c r="L10" s="60"/>
      <c r="M10" s="60"/>
      <c r="N10" s="60"/>
    </row>
    <row r="11" spans="1:14" ht="42" customHeight="1">
      <c r="B11" s="24" t="s">
        <v>510</v>
      </c>
      <c r="C11" s="24"/>
    </row>
    <row r="12" spans="1:14">
      <c r="A12" s="16" t="s">
        <v>511</v>
      </c>
      <c r="B12" s="9" t="s">
        <v>510</v>
      </c>
      <c r="C12" s="15" t="s">
        <v>512</v>
      </c>
      <c r="D12" s="15" t="s">
        <v>58</v>
      </c>
      <c r="E12" s="56" t="s">
        <v>55</v>
      </c>
      <c r="F12" s="60" t="s">
        <v>55</v>
      </c>
      <c r="G12" s="60" t="s">
        <v>55</v>
      </c>
      <c r="H12" s="60" t="s">
        <v>55</v>
      </c>
      <c r="I12" s="60" t="s">
        <v>55</v>
      </c>
      <c r="J12" s="60" t="s">
        <v>55</v>
      </c>
      <c r="K12" s="60" t="s">
        <v>55</v>
      </c>
      <c r="L12" s="60" t="s">
        <v>55</v>
      </c>
      <c r="M12" s="60" t="s">
        <v>55</v>
      </c>
      <c r="N12" s="60" t="s">
        <v>55</v>
      </c>
    </row>
    <row r="13" spans="1:14" ht="27.95">
      <c r="A13" s="16" t="s">
        <v>513</v>
      </c>
      <c r="B13" s="9" t="s">
        <v>514</v>
      </c>
      <c r="C13" s="15" t="s">
        <v>515</v>
      </c>
      <c r="D13" s="15" t="s">
        <v>58</v>
      </c>
      <c r="E13" s="56" t="s">
        <v>55</v>
      </c>
      <c r="F13" s="60" t="s">
        <v>55</v>
      </c>
      <c r="G13" s="60" t="s">
        <v>55</v>
      </c>
      <c r="H13" s="60" t="s">
        <v>55</v>
      </c>
      <c r="I13" s="60" t="s">
        <v>55</v>
      </c>
      <c r="J13" s="60" t="s">
        <v>55</v>
      </c>
      <c r="K13" s="60" t="s">
        <v>55</v>
      </c>
      <c r="L13" s="60" t="s">
        <v>55</v>
      </c>
      <c r="M13" s="60" t="s">
        <v>55</v>
      </c>
      <c r="N13" s="60" t="s">
        <v>55</v>
      </c>
    </row>
    <row r="14" spans="1:14" ht="27.95">
      <c r="A14" s="16" t="s">
        <v>516</v>
      </c>
      <c r="B14" s="9" t="s">
        <v>517</v>
      </c>
      <c r="C14" s="15" t="s">
        <v>518</v>
      </c>
      <c r="D14" s="15" t="s">
        <v>58</v>
      </c>
      <c r="E14" s="56" t="s">
        <v>55</v>
      </c>
      <c r="F14" s="60" t="s">
        <v>55</v>
      </c>
      <c r="G14" s="60" t="s">
        <v>55</v>
      </c>
      <c r="H14" s="60" t="s">
        <v>55</v>
      </c>
      <c r="I14" s="60" t="s">
        <v>55</v>
      </c>
      <c r="J14" s="60" t="s">
        <v>55</v>
      </c>
      <c r="K14" s="60" t="s">
        <v>55</v>
      </c>
      <c r="L14" s="60" t="s">
        <v>55</v>
      </c>
      <c r="M14" s="60" t="s">
        <v>55</v>
      </c>
      <c r="N14" s="60" t="s">
        <v>55</v>
      </c>
    </row>
    <row r="15" spans="1:14" ht="27.95">
      <c r="A15" s="30" t="s">
        <v>519</v>
      </c>
      <c r="B15" s="31" t="s">
        <v>520</v>
      </c>
      <c r="C15" s="31" t="s">
        <v>521</v>
      </c>
      <c r="D15" s="15" t="s">
        <v>58</v>
      </c>
      <c r="E15" s="56" t="s">
        <v>55</v>
      </c>
      <c r="F15" s="60" t="s">
        <v>55</v>
      </c>
      <c r="G15" s="60" t="s">
        <v>55</v>
      </c>
      <c r="H15" s="60" t="s">
        <v>55</v>
      </c>
      <c r="I15" s="60" t="s">
        <v>55</v>
      </c>
      <c r="J15" s="60" t="s">
        <v>55</v>
      </c>
      <c r="K15" s="60" t="s">
        <v>55</v>
      </c>
      <c r="L15" s="60" t="s">
        <v>55</v>
      </c>
      <c r="M15" s="60" t="s">
        <v>55</v>
      </c>
      <c r="N15" s="60" t="s">
        <v>55</v>
      </c>
    </row>
    <row r="16" spans="1:14" ht="30" customHeight="1">
      <c r="A16" s="30" t="s">
        <v>522</v>
      </c>
      <c r="B16" s="31" t="s">
        <v>446</v>
      </c>
      <c r="C16" s="31" t="s">
        <v>523</v>
      </c>
      <c r="D16" s="15" t="s">
        <v>64</v>
      </c>
      <c r="E16" s="204" t="s">
        <v>55</v>
      </c>
      <c r="F16" s="205" t="s">
        <v>55</v>
      </c>
      <c r="G16" s="205" t="s">
        <v>55</v>
      </c>
      <c r="H16" s="205" t="s">
        <v>55</v>
      </c>
      <c r="I16" s="205" t="s">
        <v>55</v>
      </c>
      <c r="J16" s="205" t="s">
        <v>55</v>
      </c>
      <c r="K16" s="205" t="s">
        <v>55</v>
      </c>
      <c r="L16" s="205" t="s">
        <v>55</v>
      </c>
      <c r="M16" s="205" t="s">
        <v>55</v>
      </c>
      <c r="N16" s="205" t="s">
        <v>55</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1"/>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524</v>
      </c>
      <c r="B1" s="21"/>
      <c r="H1" s="44"/>
      <c r="I1" s="44"/>
      <c r="J1" s="22" t="s">
        <v>525</v>
      </c>
      <c r="K1" s="22" t="s">
        <v>526</v>
      </c>
      <c r="L1" s="80" t="s">
        <v>527</v>
      </c>
      <c r="M1" s="81" t="s">
        <v>160</v>
      </c>
      <c r="N1" s="81" t="s">
        <v>162</v>
      </c>
      <c r="O1" s="22" t="s">
        <v>163</v>
      </c>
      <c r="P1" s="22" t="s">
        <v>164</v>
      </c>
      <c r="Q1" s="22" t="s">
        <v>166</v>
      </c>
      <c r="R1" s="22" t="s">
        <v>528</v>
      </c>
      <c r="S1" s="22" t="s">
        <v>529</v>
      </c>
      <c r="T1" s="22" t="s">
        <v>530</v>
      </c>
      <c r="V1" s="43"/>
      <c r="W1" s="45"/>
      <c r="X1" s="44"/>
      <c r="Y1" s="44"/>
      <c r="Z1" s="44"/>
      <c r="AA1" s="44"/>
      <c r="AB1" s="44"/>
      <c r="AC1" s="44"/>
      <c r="AD1" s="44"/>
      <c r="AE1" s="44" t="s">
        <v>103</v>
      </c>
      <c r="AF1" s="44" t="s">
        <v>106</v>
      </c>
      <c r="AG1" s="44" t="s">
        <v>108</v>
      </c>
      <c r="AH1" s="44" t="s">
        <v>110</v>
      </c>
      <c r="AI1" s="44" t="s">
        <v>112</v>
      </c>
      <c r="AJ1" s="44" t="s">
        <v>114</v>
      </c>
      <c r="AK1" s="44" t="s">
        <v>116</v>
      </c>
      <c r="AL1" s="44" t="s">
        <v>118</v>
      </c>
      <c r="AM1" s="44" t="s">
        <v>120</v>
      </c>
      <c r="AN1" s="44" t="s">
        <v>122</v>
      </c>
      <c r="AO1" s="44"/>
      <c r="AP1" s="44" t="s">
        <v>103</v>
      </c>
      <c r="AQ1" s="44" t="s">
        <v>106</v>
      </c>
      <c r="AR1" s="44" t="s">
        <v>108</v>
      </c>
      <c r="AS1" s="44" t="s">
        <v>110</v>
      </c>
      <c r="AT1" s="44" t="s">
        <v>112</v>
      </c>
      <c r="AU1" s="44" t="s">
        <v>114</v>
      </c>
      <c r="AV1" s="44" t="s">
        <v>116</v>
      </c>
      <c r="AW1" s="44" t="s">
        <v>118</v>
      </c>
      <c r="AX1" s="44" t="s">
        <v>120</v>
      </c>
      <c r="AY1" s="44" t="s">
        <v>122</v>
      </c>
      <c r="AZ1" s="44"/>
      <c r="BA1" s="44" t="s">
        <v>103</v>
      </c>
      <c r="BB1" s="44" t="s">
        <v>106</v>
      </c>
      <c r="BC1" s="44" t="s">
        <v>108</v>
      </c>
      <c r="BD1" s="44" t="s">
        <v>110</v>
      </c>
      <c r="BE1" s="44" t="s">
        <v>112</v>
      </c>
      <c r="BF1" s="44" t="s">
        <v>114</v>
      </c>
      <c r="BG1" s="44" t="s">
        <v>116</v>
      </c>
      <c r="BH1" s="44" t="s">
        <v>118</v>
      </c>
      <c r="BI1" s="44" t="s">
        <v>120</v>
      </c>
      <c r="BJ1" s="44" t="s">
        <v>122</v>
      </c>
      <c r="BL1" s="43" t="s">
        <v>531</v>
      </c>
      <c r="BM1" s="43" t="s">
        <v>532</v>
      </c>
      <c r="BN1" s="43" t="s">
        <v>533</v>
      </c>
      <c r="BO1" s="43" t="s">
        <v>534</v>
      </c>
      <c r="BP1" s="43" t="s">
        <v>535</v>
      </c>
      <c r="BQ1" s="43" t="s">
        <v>536</v>
      </c>
      <c r="BR1" s="43" t="s">
        <v>537</v>
      </c>
      <c r="BS1" s="43" t="s">
        <v>538</v>
      </c>
      <c r="BT1" s="43" t="s">
        <v>539</v>
      </c>
      <c r="BU1" s="43" t="s">
        <v>540</v>
      </c>
      <c r="BV1" s="43" t="s">
        <v>541</v>
      </c>
      <c r="BW1" s="43" t="s">
        <v>542</v>
      </c>
      <c r="BX1" s="43" t="s">
        <v>543</v>
      </c>
      <c r="BY1" s="43" t="s">
        <v>544</v>
      </c>
      <c r="BZ1" s="43" t="s">
        <v>545</v>
      </c>
      <c r="CA1" s="43" t="s">
        <v>546</v>
      </c>
      <c r="CB1" s="43" t="s">
        <v>547</v>
      </c>
      <c r="CC1" s="43" t="s">
        <v>548</v>
      </c>
      <c r="CD1" s="43" t="s">
        <v>549</v>
      </c>
      <c r="CE1" s="43" t="s">
        <v>550</v>
      </c>
      <c r="CF1" s="43" t="s">
        <v>551</v>
      </c>
      <c r="CG1" s="43" t="s">
        <v>552</v>
      </c>
      <c r="CH1" s="43" t="s">
        <v>553</v>
      </c>
      <c r="CI1" s="43" t="s">
        <v>554</v>
      </c>
      <c r="CJ1" s="43" t="s">
        <v>555</v>
      </c>
      <c r="CK1" s="43" t="s">
        <v>556</v>
      </c>
      <c r="CL1" s="43" t="s">
        <v>557</v>
      </c>
      <c r="CM1" s="43" t="s">
        <v>558</v>
      </c>
      <c r="CN1" s="43" t="s">
        <v>559</v>
      </c>
      <c r="CO1" s="43" t="s">
        <v>560</v>
      </c>
      <c r="CP1" s="43" t="s">
        <v>561</v>
      </c>
      <c r="CQ1" s="43" t="s">
        <v>562</v>
      </c>
      <c r="CR1" s="43" t="s">
        <v>563</v>
      </c>
      <c r="CS1" s="43" t="s">
        <v>564</v>
      </c>
      <c r="CT1" s="43" t="s">
        <v>565</v>
      </c>
      <c r="CU1" s="43" t="s">
        <v>566</v>
      </c>
      <c r="CV1" s="43" t="s">
        <v>567</v>
      </c>
      <c r="CW1" s="43" t="s">
        <v>568</v>
      </c>
      <c r="CX1" s="43" t="s">
        <v>569</v>
      </c>
      <c r="CY1" s="43" t="s">
        <v>570</v>
      </c>
      <c r="CZ1" s="43" t="s">
        <v>571</v>
      </c>
      <c r="DA1" s="43" t="s">
        <v>572</v>
      </c>
      <c r="DB1" s="43" t="s">
        <v>573</v>
      </c>
      <c r="DC1" s="43" t="s">
        <v>574</v>
      </c>
      <c r="DD1" s="43" t="s">
        <v>575</v>
      </c>
      <c r="DE1" s="43" t="s">
        <v>576</v>
      </c>
      <c r="DF1" s="43" t="s">
        <v>577</v>
      </c>
      <c r="DG1" s="43" t="s">
        <v>578</v>
      </c>
      <c r="DH1" s="43" t="s">
        <v>579</v>
      </c>
      <c r="DI1" s="43" t="s">
        <v>580</v>
      </c>
      <c r="DJ1" s="43" t="s">
        <v>581</v>
      </c>
      <c r="DK1" s="43" t="s">
        <v>582</v>
      </c>
      <c r="DL1" s="43" t="s">
        <v>583</v>
      </c>
      <c r="DM1" s="43" t="s">
        <v>584</v>
      </c>
      <c r="DN1" s="43" t="s">
        <v>585</v>
      </c>
      <c r="DO1" s="43" t="s">
        <v>586</v>
      </c>
      <c r="DP1" s="43" t="s">
        <v>587</v>
      </c>
      <c r="DQ1" s="43" t="s">
        <v>588</v>
      </c>
      <c r="DR1" s="43" t="s">
        <v>589</v>
      </c>
      <c r="DS1" s="43" t="s">
        <v>590</v>
      </c>
      <c r="DT1" s="43" t="s">
        <v>591</v>
      </c>
      <c r="DU1" s="43" t="s">
        <v>592</v>
      </c>
      <c r="DV1" s="43" t="s">
        <v>593</v>
      </c>
      <c r="DW1" s="43" t="s">
        <v>594</v>
      </c>
      <c r="DX1" s="43" t="s">
        <v>595</v>
      </c>
      <c r="DY1" s="43" t="s">
        <v>596</v>
      </c>
      <c r="DZ1" s="43" t="s">
        <v>597</v>
      </c>
      <c r="EA1" s="43" t="s">
        <v>598</v>
      </c>
      <c r="EB1" s="43" t="s">
        <v>599</v>
      </c>
      <c r="EC1" s="43" t="s">
        <v>600</v>
      </c>
      <c r="ED1" s="43" t="s">
        <v>601</v>
      </c>
      <c r="EE1" s="43" t="s">
        <v>602</v>
      </c>
      <c r="EF1" s="43" t="s">
        <v>603</v>
      </c>
      <c r="EG1" s="43" t="s">
        <v>604</v>
      </c>
      <c r="EH1" s="43" t="s">
        <v>605</v>
      </c>
      <c r="EI1" s="43" t="s">
        <v>606</v>
      </c>
      <c r="EJ1" s="43" t="s">
        <v>607</v>
      </c>
      <c r="EK1" s="43" t="s">
        <v>608</v>
      </c>
      <c r="EL1" s="43" t="s">
        <v>609</v>
      </c>
      <c r="EM1" s="43" t="s">
        <v>610</v>
      </c>
      <c r="EN1" s="43" t="s">
        <v>611</v>
      </c>
      <c r="EO1" s="43" t="s">
        <v>612</v>
      </c>
      <c r="EP1" s="43" t="s">
        <v>613</v>
      </c>
      <c r="EQ1" s="43" t="s">
        <v>614</v>
      </c>
      <c r="ER1" s="43" t="s">
        <v>615</v>
      </c>
      <c r="ES1" s="43" t="s">
        <v>616</v>
      </c>
      <c r="ET1" s="43" t="s">
        <v>617</v>
      </c>
      <c r="EU1" s="43" t="s">
        <v>618</v>
      </c>
      <c r="EV1" s="43" t="s">
        <v>619</v>
      </c>
      <c r="EW1" s="43" t="s">
        <v>620</v>
      </c>
      <c r="EX1" s="43" t="s">
        <v>621</v>
      </c>
      <c r="EY1" s="43" t="s">
        <v>622</v>
      </c>
      <c r="EZ1" s="43" t="s">
        <v>623</v>
      </c>
      <c r="FA1" s="43" t="s">
        <v>624</v>
      </c>
      <c r="FB1" s="43" t="s">
        <v>625</v>
      </c>
      <c r="FC1" s="43" t="s">
        <v>626</v>
      </c>
      <c r="FD1" s="43" t="s">
        <v>627</v>
      </c>
      <c r="FE1" s="43" t="s">
        <v>628</v>
      </c>
      <c r="FF1" s="43" t="s">
        <v>629</v>
      </c>
      <c r="FG1" s="43" t="s">
        <v>630</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4.5" thickBot="1">
      <c r="A2" s="8" t="s">
        <v>631</v>
      </c>
      <c r="B2" s="7" t="s">
        <v>632</v>
      </c>
      <c r="C2" s="7" t="s">
        <v>90</v>
      </c>
      <c r="D2" s="7" t="s">
        <v>633</v>
      </c>
      <c r="E2" s="94" t="s">
        <v>633</v>
      </c>
      <c r="F2" s="25" t="s">
        <v>634</v>
      </c>
      <c r="G2" s="7" t="s">
        <v>635</v>
      </c>
      <c r="H2" s="7" t="s">
        <v>636</v>
      </c>
      <c r="I2" s="8" t="s">
        <v>152</v>
      </c>
      <c r="J2" s="25" t="s">
        <v>637</v>
      </c>
      <c r="K2" s="25" t="s">
        <v>638</v>
      </c>
      <c r="L2" s="25"/>
      <c r="M2" s="25"/>
      <c r="N2" s="25"/>
      <c r="O2" s="25"/>
      <c r="P2" s="25"/>
      <c r="Q2" s="25"/>
      <c r="R2" s="25"/>
      <c r="S2" s="25"/>
      <c r="T2" s="25"/>
      <c r="U2" s="8" t="s">
        <v>639</v>
      </c>
      <c r="V2" s="7" t="s">
        <v>306</v>
      </c>
      <c r="W2" s="8" t="s">
        <v>640</v>
      </c>
      <c r="X2" s="7" t="s">
        <v>641</v>
      </c>
      <c r="Y2" s="7" t="s">
        <v>642</v>
      </c>
      <c r="Z2" s="7" t="s">
        <v>643</v>
      </c>
      <c r="AA2" s="7" t="s">
        <v>644</v>
      </c>
      <c r="AB2" s="7" t="s">
        <v>645</v>
      </c>
      <c r="AC2" s="7" t="s">
        <v>646</v>
      </c>
      <c r="AD2" s="7" t="s">
        <v>647</v>
      </c>
      <c r="AE2" s="25" t="s">
        <v>648</v>
      </c>
      <c r="AF2" s="25"/>
      <c r="AG2" s="25"/>
      <c r="AH2" s="25"/>
      <c r="AI2" s="25"/>
      <c r="AJ2" s="25"/>
      <c r="AK2" s="25"/>
      <c r="AL2" s="25"/>
      <c r="AM2" s="25"/>
      <c r="AN2" s="25"/>
      <c r="AO2" s="7" t="s">
        <v>649</v>
      </c>
      <c r="AP2" s="25" t="s">
        <v>650</v>
      </c>
      <c r="AQ2" s="25"/>
      <c r="AR2" s="25"/>
      <c r="AS2" s="25"/>
      <c r="AT2" s="25"/>
      <c r="AU2" s="25"/>
      <c r="AV2" s="25"/>
      <c r="AW2" s="25"/>
      <c r="AX2" s="25"/>
      <c r="AY2" s="25"/>
      <c r="AZ2" s="7" t="s">
        <v>651</v>
      </c>
      <c r="BA2" s="25" t="s">
        <v>652</v>
      </c>
      <c r="BB2" s="25"/>
      <c r="BC2" s="25"/>
      <c r="BD2" s="25"/>
      <c r="BE2" s="25"/>
      <c r="BF2" s="25"/>
      <c r="BG2" s="25"/>
      <c r="BH2" s="25"/>
      <c r="BI2" s="25"/>
      <c r="BJ2" s="25"/>
      <c r="BK2" s="246" t="s">
        <v>653</v>
      </c>
      <c r="BL2" s="246" t="s">
        <v>654</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40.44999999999999" thickTop="1">
      <c r="A3" s="3" t="s">
        <v>70</v>
      </c>
      <c r="B3" s="10" t="s">
        <v>655</v>
      </c>
      <c r="C3" s="17" t="s">
        <v>656</v>
      </c>
      <c r="D3" s="17" t="s">
        <v>635</v>
      </c>
      <c r="E3" s="14" t="s">
        <v>657</v>
      </c>
      <c r="F3" s="62" t="str">
        <f>IF(ISNUMBER(FIND(services,'I_State and program information'!E20)),"",'I_State and program information'!E20&amp;services)</f>
        <v xml:space="preserve">Services; </v>
      </c>
      <c r="G3" s="12" t="s">
        <v>129</v>
      </c>
      <c r="H3" s="3" t="s">
        <v>161</v>
      </c>
      <c r="I3" s="3" t="s">
        <v>658</v>
      </c>
      <c r="J3" s="32" t="str">
        <f>IF('I_State and program information'!E25="","",'I_State and program information'!E25&amp;"; ")</f>
        <v xml:space="preserve">Contra Costa Health Plan (CCHP); </v>
      </c>
      <c r="K3" s="41" t="str">
        <f>IF(ISNUMBER(FIND(plan1,'I_State and program information'!$E$52)),"",'I_State and program information'!$E$52&amp;plan1)</f>
        <v xml:space="preserve">AllContra Costa Health Plan (CCHP); </v>
      </c>
      <c r="L3" s="41" t="str">
        <f>IF(ISNUMBER(FIND(plan1,'I_State and program information'!$E$56)),"",'I_State and program information'!$E$56&amp;plan1)</f>
        <v xml:space="preserve">AllContra Costa Health Plan (CCHP); </v>
      </c>
      <c r="M3" s="41" t="str">
        <f>IF(ISNUMBER(FIND(plan1,'I_State and program information'!$E$60)),"",'I_State and program information'!$E$60&amp;plan1)</f>
        <v xml:space="preserve">Contra Costa Health Plan (CCHP); </v>
      </c>
      <c r="N3" s="41" t="str">
        <f>IF(ISNUMBER(FIND(plan1,'I_State and program information'!$E$64)),"",'I_State and program information'!$E$64&amp;plan1)</f>
        <v xml:space="preserve">Contra Costa Health Plan (CCHP); </v>
      </c>
      <c r="O3" s="41" t="str">
        <f>IF(ISNUMBER(FIND(plan1,'I_State and program information'!$E$68)),"",'I_State and program information'!$E$68&amp;plan1)</f>
        <v xml:space="preserve">Contra Costa Health Plan (CCHP); </v>
      </c>
      <c r="P3" s="41" t="str">
        <f>IF(ISNUMBER(FIND(plan1,'I_State and program information'!$E$72)),"",'I_State and program information'!$E$72&amp;plan1)</f>
        <v xml:space="preserve">AllContra Costa Health Plan (CCHP); </v>
      </c>
      <c r="Q3" s="41" t="str">
        <f>IF(ISNUMBER(FIND(plan1,'I_State and program information'!$E$76)),"",'I_State and program information'!$E$76&amp;plan1)</f>
        <v xml:space="preserve">Contra Costa Health Plan (CCHP); </v>
      </c>
      <c r="R3" s="41" t="str">
        <f>IF(ISNUMBER(FIND(plan1,'I_State and program information'!$E$82)),"",'I_State and program information'!$E$82&amp;plan1)</f>
        <v xml:space="preserve">AllContra Costa Health Plan (CCHP); </v>
      </c>
      <c r="S3" s="41" t="str">
        <f>IF(ISNUMBER(FIND(plan1,'I_State and program information'!$E$88)),"",'I_State and program information'!$E$88&amp;plan1)</f>
        <v xml:space="preserve">AllContra Costa Health Plan (CCHP); </v>
      </c>
      <c r="T3" s="41" t="str">
        <f>IF(ISNUMBER(FIND(plan1,'I_State and program information'!$E$94)),"",'I_State and program information'!$E$94&amp;plan1)</f>
        <v xml:space="preserve">AllContra Costa Health Plan (CCHP); </v>
      </c>
      <c r="U3" s="3" t="s">
        <v>127</v>
      </c>
      <c r="V3" s="3" t="s">
        <v>659</v>
      </c>
      <c r="W3" s="18" t="s">
        <v>149</v>
      </c>
      <c r="X3" s="3" t="s">
        <v>357</v>
      </c>
      <c r="Y3" s="3" t="s">
        <v>361</v>
      </c>
      <c r="Z3" s="3" t="s">
        <v>373</v>
      </c>
      <c r="AA3" s="3" t="s">
        <v>475</v>
      </c>
      <c r="AB3" s="3" t="s">
        <v>151</v>
      </c>
      <c r="AC3" s="3" t="s">
        <v>501</v>
      </c>
      <c r="AD3" s="3" t="s">
        <v>660</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xml:space="preserve">Does not maintain and monitor a sufficient network of appropriate providers;
</v>
      </c>
      <c r="AG3" s="62" t="str">
        <f>IF(ISNUMBER(FIND(dsreq1,'III_Plan comp 438.206 All plans'!G$8)),"",'III_Plan comp 438.206 All plans'!G$8&amp;dsreq1)</f>
        <v xml:space="preserve">Does not maintain and monitor a sufficient network of appropriate providers;
</v>
      </c>
      <c r="AH3" s="62" t="str">
        <f>IF(ISNUMBER(FIND(dsreq1,'III_Plan comp 438.206 All plans'!H$8)),"",'III_Plan comp 438.206 All plans'!H$8&amp;dsreq1)</f>
        <v xml:space="preserve">Does not maintain and monitor a sufficient network of appropriate providers;
</v>
      </c>
      <c r="AI3" s="62" t="str">
        <f>IF(ISNUMBER(FIND(dsreq1,'III_Plan comp 438.206 All plans'!I$8)),"",'III_Plan comp 438.206 All plans'!I$8&amp;dsreq1)</f>
        <v xml:space="preserve">Does not maintain and monitor a sufficient network of appropriate providers;
</v>
      </c>
      <c r="AJ3" s="62" t="str">
        <f>IF(ISNUMBER(FIND(dsreq1,'III_Plan comp 438.206 All plans'!J$8)),"",'III_Plan comp 438.206 All plans'!J$8&amp;dsreq1)</f>
        <v xml:space="preserve">Does not maintain and monitor a sufficient network of appropriate providers;
</v>
      </c>
      <c r="AK3" s="62" t="str">
        <f>IF(ISNUMBER(FIND(dsreq1,'III_Plan comp 438.206 All plans'!K$8)),"",'III_Plan comp 438.206 All plans'!K$8&amp;dsreq1)</f>
        <v xml:space="preserve">Does not maintain and monitor a sufficient network of appropriate providers;
</v>
      </c>
      <c r="AL3" s="62" t="str">
        <f>IF(ISNUMBER(FIND(dsreq1,'III_Plan comp 438.206 All plans'!L$8)),"",'III_Plan comp 438.206 All plans'!L$8&amp;dsreq1)</f>
        <v xml:space="preserve">Does not maintain and monitor a sufficient network of appropriate providers;
</v>
      </c>
      <c r="AM3" s="62" t="str">
        <f>IF(ISNUMBER(FIND(dsreq1,'III_Plan comp 438.206 All plans'!M$8)),"",'III_Plan comp 438.206 All plans'!M$8&amp;dsreq1)</f>
        <v xml:space="preserve">Does not maintain and monitor a sufficient network of appropriate providers;
</v>
      </c>
      <c r="AN3" s="62" t="str">
        <f>IF(ISNUMBER(FIND(dsreq1,'III_Plan comp 438.206 All plans'!N$8)),"",'III_Plan comp 438.206 All plans'!N$8&amp;dsreq1)</f>
        <v xml:space="preserve">Does not maintain and monitor a sufficient network of appropriate providers;
</v>
      </c>
      <c r="AO3" s="3" t="s">
        <v>661</v>
      </c>
      <c r="AP3" s="78" t="str">
        <f>IF(ISNUMBER(FIND(furnish1,'III_Plan comp 438.206 All plans'!E$9)),"",'III_Plan comp 438.206 All plans'!E$9&amp;furnish1)</f>
        <v xml:space="preserve">Does not meet and require its network providers to meet State standard for timely access to care and services taking into account the urgency of the need for services, as well as appointment wait times specified in g 438.68(e);
</v>
      </c>
      <c r="AQ3" s="62" t="str">
        <f>IF(ISNUMBER(FIND(furnish1,'III_Plan comp 438.206 All plans'!F$9)),"",'III_Plan comp 438.206 All plans'!F$9&amp;furnish1)</f>
        <v xml:space="preserve">Does not meet and require its network providers to meet State standard for timely access to care and services taking into account the urgency of the need for services, as well as appointment wait times specified in g 438.68(e);
</v>
      </c>
      <c r="AR3" s="62" t="str">
        <f>IF(ISNUMBER(FIND(furnish1,'III_Plan comp 438.206 All plans'!G$9)),"",'III_Plan comp 438.206 All plans'!G$9&amp;furnish1)</f>
        <v xml:space="preserve">Does not meet and require its network providers to meet State standard for timely access to care and services taking into account the urgency of the need for services, as well as appointment wait times specified in g 438.68(e);
</v>
      </c>
      <c r="AS3" s="62" t="str">
        <f>IF(ISNUMBER(FIND(furnish1,'III_Plan comp 438.206 All plans'!H$9)),"",'III_Plan comp 438.206 All plans'!H$9&amp;furnish1)</f>
        <v xml:space="preserve">Does not meet and require its network providers to meet State standard for timely access to care and services taking into account the urgency of the need for services, as well as appointment wait times specified in g 438.68(e);
</v>
      </c>
      <c r="AT3" s="62" t="str">
        <f>IF(ISNUMBER(FIND(furnish1,'III_Plan comp 438.206 All plans'!I$9)),"",'III_Plan comp 438.206 All plans'!I$9&amp;furnish1)</f>
        <v xml:space="preserve">Does not meet and require its network providers to meet State standard for timely access to care and services taking into account the urgency of the need for services, as well as appointment wait times specified in g 438.68(e);
</v>
      </c>
      <c r="AU3" s="62" t="str">
        <f>IF(ISNUMBER(FIND(furnish1,'III_Plan comp 438.206 All plans'!J$9)),"",'III_Plan comp 438.206 All plans'!J$9&amp;furnish1)</f>
        <v xml:space="preserve">Does not meet and require its network providers to meet State standard for timely access to care and services taking into account the urgency of the need for services, as well as appointment wait times specified in g 438.68(e);
</v>
      </c>
      <c r="AV3" s="62" t="str">
        <f>IF(ISNUMBER(FIND(furnish1,'III_Plan comp 438.206 All plans'!K$9)),"",'III_Plan comp 438.206 All plans'!K$9&amp;furnish1)</f>
        <v xml:space="preserve">Does not meet and require its network providers to meet State standard for timely access to care and services taking into account the urgency of the need for services, as well as appointment wait times specified in g 438.68(e);
</v>
      </c>
      <c r="AW3" s="62" t="str">
        <f>IF(ISNUMBER(FIND(furnish1,'III_Plan comp 438.206 All plans'!L$9)),"",'III_Plan comp 438.206 All plans'!L$9&amp;furnish1)</f>
        <v xml:space="preserve">Does not meet and require its network providers to meet State standard for timely access to care and services taking into account the urgency of the need for services, as well as appointment wait times specified in g 438.68(e);
</v>
      </c>
      <c r="AX3" s="62" t="str">
        <f>IF(ISNUMBER(FIND(furnish1,'III_Plan comp 438.206 All plans'!M$9)),"",'III_Plan comp 438.206 All plans'!M$9&amp;furnish1)</f>
        <v xml:space="preserve">Does not meet and require its network providers to meet State standard for timely access to care and services taking into account the urgency of the need for services, as well as appointment wait times specified in g 438.68(e);
</v>
      </c>
      <c r="AY3" s="62" t="str">
        <f>IF(ISNUMBER(FIND(furnish1,'III_Plan comp 438.206 All plans'!N$9)),"",'III_Plan comp 438.206 All plans'!N$9&amp;furnish1)</f>
        <v xml:space="preserve">Does not meet and require its network providers to meet State standard for timely access to care and services taking into account the urgency of the need for services, as well as appointment wait times specified in g 438.68(e);
</v>
      </c>
      <c r="AZ3" s="3" t="s">
        <v>662</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xml:space="preserve">FTE Ratio Analysis; 
Geomapping; 
</v>
      </c>
      <c r="BM3" s="248" t="str">
        <f>IF(ISNUMBER(FIND(analysismethod1,'II_Program-level standards'!F$13)),"",'II_Program-level standards'!F$13&amp;analysismethod1)</f>
        <v xml:space="preserve">FTE Ratio Analysis; 
Geomapping; 
</v>
      </c>
      <c r="BN3" s="248" t="str">
        <f>IF(ISNUMBER(FIND(analysismethod1,'II_Program-level standards'!G$13)),"",'II_Program-level standards'!G$13&amp;analysismethod1)</f>
        <v xml:space="preserve">FTE Ratio Analysis; 
Geomapping; 
</v>
      </c>
      <c r="BO3" s="248" t="str">
        <f>IF(ISNUMBER(FIND(analysismethod1,'II_Program-level standards'!H$13)),"",'II_Program-level standards'!H$13&amp;analysismethod1)</f>
        <v/>
      </c>
      <c r="BP3" s="248" t="str">
        <f>IF(ISNUMBER(FIND(analysismethod1,'II_Program-level standards'!I$13)),"",'II_Program-level standards'!I$13&amp;analysismethod1)</f>
        <v/>
      </c>
      <c r="BQ3" s="248" t="str">
        <f>IF(ISNUMBER(FIND(analysismethod1,'II_Program-level standards'!J$13)),"",'II_Program-level standards'!J$13&amp;analysismethod1)</f>
        <v/>
      </c>
      <c r="BR3" s="248" t="str">
        <f>IF(ISNUMBER(FIND(analysismethod1,'II_Program-level standards'!K$13)),"",'II_Program-level standards'!K$13&amp;analysismethod1)</f>
        <v/>
      </c>
      <c r="BS3" s="248" t="str">
        <f>IF(ISNUMBER(FIND(analysismethod1,'II_Program-level standards'!L$13)),"",'II_Program-level standards'!L$13&amp;analysismethod1)</f>
        <v/>
      </c>
      <c r="BT3" s="248" t="str">
        <f>IF(ISNUMBER(FIND(analysismethod1,'II_Program-level standards'!M$13)),"",'II_Program-level standards'!M$13&amp;analysismethod1)</f>
        <v/>
      </c>
      <c r="BU3" s="248" t="str">
        <f>IF(ISNUMBER(FIND(analysismethod1,'II_Program-level standards'!N$13)),"",'II_Program-level standards'!N$13&amp;analysismethod1)</f>
        <v/>
      </c>
      <c r="BV3" s="248" t="str">
        <f>IF(ISNUMBER(FIND(analysismethod1,'II_Program-level standards'!O$13)),"",'II_Program-level standards'!O$13&amp;analysismethod1)</f>
        <v/>
      </c>
      <c r="BW3" s="248" t="str">
        <f>IF(ISNUMBER(FIND(analysismethod1,'II_Program-level standards'!P$13)),"",'II_Program-level standards'!P$13&amp;analysismethod1)</f>
        <v/>
      </c>
      <c r="BX3" s="248" t="str">
        <f>IF(ISNUMBER(FIND(analysismethod1,'II_Program-level standards'!Q$13)),"",'II_Program-level standards'!Q$13&amp;analysismethod1)</f>
        <v/>
      </c>
      <c r="BY3" s="248" t="str">
        <f>IF(ISNUMBER(FIND(analysismethod1,'II_Program-level standards'!R$13)),"",'II_Program-level standards'!R$13&amp;analysismethod1)</f>
        <v/>
      </c>
      <c r="BZ3" s="248" t="str">
        <f>IF(ISNUMBER(FIND(analysismethod1,'II_Program-level standards'!S$13)),"",'II_Program-level standards'!S$13&amp;analysismethod1)</f>
        <v/>
      </c>
      <c r="CA3" s="248" t="str">
        <f>IF(ISNUMBER(FIND(analysismethod1,'II_Program-level standards'!T$13)),"",'II_Program-level standards'!T$13&amp;analysismethod1)</f>
        <v/>
      </c>
      <c r="CB3" s="248" t="str">
        <f>IF(ISNUMBER(FIND(analysismethod1,'II_Program-level standards'!U$13)),"",'II_Program-level standards'!U$13&amp;analysismethod1)</f>
        <v/>
      </c>
      <c r="CC3" s="248" t="str">
        <f>IF(ISNUMBER(FIND(analysismethod1,'II_Program-level standards'!V$13)),"",'II_Program-level standards'!V$13&amp;analysismethod1)</f>
        <v/>
      </c>
      <c r="CD3" s="248" t="str">
        <f>IF(ISNUMBER(FIND(analysismethod1,'II_Program-level standards'!W$13)),"",'II_Program-level standards'!W$13&amp;analysismethod1)</f>
        <v xml:space="preserve">Revealed Shopper: Network Participation &amp; Appointment AvailabilityGeomapping; 
</v>
      </c>
      <c r="CE3" s="248" t="str">
        <f>IF(ISNUMBER(FIND(analysismethod1,'II_Program-level standards'!X$13)),"",'II_Program-level standards'!X$13&amp;analysismethod1)</f>
        <v xml:space="preserve">Revealed Shopper: Network Participation &amp; Appointment AvailabilityGeomapping; 
</v>
      </c>
      <c r="CF3" s="248" t="str">
        <f>IF(ISNUMBER(FIND(analysismethod1,'II_Program-level standards'!Y$13)),"",'II_Program-level standards'!Y$13&amp;analysismethod1)</f>
        <v xml:space="preserve">Revealed Shopper: Network Participation &amp; Appointment AvailabilityGeomapping; 
</v>
      </c>
      <c r="CG3" s="248" t="str">
        <f>IF(ISNUMBER(FIND(analysismethod1,'II_Program-level standards'!Z$13)),"",'II_Program-level standards'!Z$13&amp;analysismethod1)</f>
        <v xml:space="preserve">Revealed Shopper: Network Participation &amp; Appointment AvailabilityGeomapping; 
</v>
      </c>
      <c r="CH3" s="248" t="str">
        <f>IF(ISNUMBER(FIND(analysismethod1,'II_Program-level standards'!AA$13)),"",'II_Program-level standards'!AA$13&amp;analysismethod1)</f>
        <v xml:space="preserve">Revealed Shopper: Network Participation &amp; Appointment AvailabilityGeomapping; 
</v>
      </c>
      <c r="CI3" s="248" t="str">
        <f>IF(ISNUMBER(FIND(analysismethod1,'II_Program-level standards'!AB$13)),"",'II_Program-level standards'!AB$13&amp;analysismethod1)</f>
        <v xml:space="preserve">Revealed Shopper: Network Participation &amp; Appointment AvailabilityGeomapping; 
</v>
      </c>
      <c r="CJ3" s="248" t="str">
        <f>IF(ISNUMBER(FIND(analysismethod1,'II_Program-level standards'!AC$13)),"",'II_Program-level standards'!AC$13&amp;analysismethod1)</f>
        <v xml:space="preserve">Revealed Shopper: Network Participation &amp; Appointment AvailabilityGeomapping; 
</v>
      </c>
      <c r="CK3" s="248" t="str">
        <f>IF(ISNUMBER(FIND(analysismethod1,'II_Program-level standards'!AD$13)),"",'II_Program-level standards'!AD$13&amp;analysismethod1)</f>
        <v xml:space="preserve">Revealed Shopper: Network Participation &amp; Appointment AvailabilityGeomapping; 
</v>
      </c>
      <c r="CL3" s="248" t="str">
        <f>IF(ISNUMBER(FIND(analysismethod1,'II_Program-level standards'!AE$13)),"",'II_Program-level standards'!AE$13&amp;analysismethod1)</f>
        <v xml:space="preserve">Revealed Shopper: Network Participation &amp; Appointment AvailabilityGeomapping; 
</v>
      </c>
      <c r="CM3" s="248" t="str">
        <f>IF(ISNUMBER(FIND(analysismethod1,'II_Program-level standards'!AF$13)),"",'II_Program-level standards'!AF$13&amp;analysismethod1)</f>
        <v xml:space="preserve">Revealed Shopper: Network Participation &amp; Appointment AvailabilityGeomapping; 
</v>
      </c>
      <c r="CN3" s="248" t="str">
        <f>IF(ISNUMBER(FIND(analysismethod1,'II_Program-level standards'!AG$13)),"",'II_Program-level standards'!AG$13&amp;analysismethod1)</f>
        <v xml:space="preserve">Revealed Shopper: Network Participation &amp; Appointment AvailabilityGeomapping; 
</v>
      </c>
      <c r="CO3" s="248" t="str">
        <f>IF(ISNUMBER(FIND(analysismethod1,'II_Program-level standards'!AH$13)),"",'II_Program-level standards'!AH$13&amp;analysismethod1)</f>
        <v xml:space="preserve">Revealed Shopper: Network Participation &amp; Appointment AvailabilityGeomapping; 
</v>
      </c>
      <c r="CP3" s="248" t="str">
        <f>IF(ISNUMBER(FIND(analysismethod1,'II_Program-level standards'!AI$13)),"",'II_Program-level standards'!AI$13&amp;analysismethod1)</f>
        <v xml:space="preserve">Revealed Shopper: Network Participation &amp; Appointment AvailabilityGeomapping; 
</v>
      </c>
      <c r="CQ3" s="248" t="str">
        <f>IF(ISNUMBER(FIND(analysismethod1,'II_Program-level standards'!AJ$13)),"",'II_Program-level standards'!AJ$13&amp;analysismethod1)</f>
        <v xml:space="preserve">Revealed Shopper: Network Participation &amp; Appointment AvailabilityGeomapping; 
</v>
      </c>
      <c r="CR3" s="248" t="str">
        <f>IF(ISNUMBER(FIND(analysismethod1,'II_Program-level standards'!AK$13)),"",'II_Program-level standards'!AK$13&amp;analysismethod1)</f>
        <v xml:space="preserve">Revealed Shopper: Network Participation &amp; Appointment AvailabilityGeomapping; 
</v>
      </c>
      <c r="CS3" s="248" t="str">
        <f>IF(ISNUMBER(FIND(analysismethod1,'II_Program-level standards'!AL$13)),"",'II_Program-level standards'!AL$13&amp;analysismethod1)</f>
        <v xml:space="preserve">Revealed Shopper: Network Participation &amp; Appointment AvailabilityGeomapping; 
</v>
      </c>
      <c r="CT3" s="248" t="str">
        <f>IF(ISNUMBER(FIND(analysismethod1,'II_Program-level standards'!AM$13)),"",'II_Program-level standards'!AM$13&amp;analysismethod1)</f>
        <v xml:space="preserve">Revealed Shopper: Network Participation &amp; Appointment AvailabilityGeomapping; 
</v>
      </c>
      <c r="CU3" s="248" t="str">
        <f>IF(ISNUMBER(FIND(analysismethod1,'II_Program-level standards'!AN$13)),"",'II_Program-level standards'!AN$13&amp;analysismethod1)</f>
        <v xml:space="preserve">Revealed Shopper: Network Participation &amp; Appointment AvailabilityGeomapping; 
</v>
      </c>
      <c r="CV3" s="248" t="str">
        <f>IF(ISNUMBER(FIND(analysismethod1,'II_Program-level standards'!AO$13)),"",'II_Program-level standards'!AO$13&amp;analysismethod1)</f>
        <v xml:space="preserve">Revealed Shopper: Network Participation &amp; Appointment AvailabilityGeomapping; 
</v>
      </c>
      <c r="CW3" s="248" t="str">
        <f>IF(ISNUMBER(FIND(analysismethod1,'II_Program-level standards'!AP$13)),"",'II_Program-level standards'!AP$13&amp;analysismethod1)</f>
        <v xml:space="preserve">Revealed Shopper: Network Participation &amp; Appointment AvailabilityGeomapping; 
</v>
      </c>
      <c r="CX3" s="248" t="str">
        <f>IF(ISNUMBER(FIND(analysismethod1,'II_Program-level standards'!AQ$13)),"",'II_Program-level standards'!AQ$13&amp;analysismethod1)</f>
        <v xml:space="preserve">Revealed Shopper: Network Participation &amp; Appointment AvailabilityGeomapping; 
</v>
      </c>
      <c r="CY3" s="248" t="str">
        <f>IF(ISNUMBER(FIND(analysismethod1,'II_Program-level standards'!AR$13)),"",'II_Program-level standards'!AR$13&amp;analysismethod1)</f>
        <v xml:space="preserve">Mandatory Provider Type Validation Analysis; 
Geomapping; 
</v>
      </c>
      <c r="CZ3" s="248" t="str">
        <f>IF(ISNUMBER(FIND(analysismethod1,'II_Program-level standards'!AS$13)),"",'II_Program-level standards'!AS$13&amp;analysismethod1)</f>
        <v xml:space="preserve">Mandatory Provider Type Validation Analysis; 
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11.95">
      <c r="A4" s="3" t="s">
        <v>663</v>
      </c>
      <c r="B4" s="11" t="s">
        <v>664</v>
      </c>
      <c r="C4" s="17" t="s">
        <v>93</v>
      </c>
      <c r="D4" s="17" t="s">
        <v>665</v>
      </c>
      <c r="E4" s="14" t="s">
        <v>666</v>
      </c>
      <c r="F4" s="62" t="str">
        <f>IF(ISNUMBER(FIND(benefits,'I_State and program information'!E20)),"",'I_State and program information'!E20&amp;benefits)</f>
        <v xml:space="preserve">Benefits; </v>
      </c>
      <c r="G4" s="12" t="s">
        <v>136</v>
      </c>
      <c r="H4" s="3" t="s">
        <v>151</v>
      </c>
      <c r="I4" s="3" t="s">
        <v>667</v>
      </c>
      <c r="J4" s="32" t="str">
        <f>IF('I_State and program information'!E26="","",'I_State and program information'!E26&amp;"; ")</f>
        <v xml:space="preserve">Gold Coast Health Plan (GCHP); </v>
      </c>
      <c r="K4" s="41" t="str">
        <f>IF(ISNUMBER(FIND(plan2,'I_State and program information'!$E$52)),"",'I_State and program information'!$E$52&amp;plan2)</f>
        <v xml:space="preserve">AllGold Coast Health Plan (GCHP); </v>
      </c>
      <c r="L4" s="41" t="str">
        <f>IF(ISNUMBER(FIND(plan2,'I_State and program information'!$E$56)),"",'I_State and program information'!$E$56&amp;plan2)</f>
        <v xml:space="preserve">AllGold Coast Health Plan (GCHP); </v>
      </c>
      <c r="M4" s="41" t="str">
        <f>IF(ISNUMBER(FIND(plan2,'I_State and program information'!$E$60)),"",'I_State and program information'!$E$60&amp;plan2)</f>
        <v xml:space="preserve">Gold Coast Health Plan (GCHP); </v>
      </c>
      <c r="N4" s="41" t="str">
        <f>IF(ISNUMBER(FIND(plan2,'I_State and program information'!$E$64)),"",'I_State and program information'!$E$64&amp;plan2)</f>
        <v xml:space="preserve">Gold Coast Health Plan (GCHP); </v>
      </c>
      <c r="O4" s="41" t="str">
        <f>IF(ISNUMBER(FIND(plan2,'I_State and program information'!$E$68)),"",'I_State and program information'!$E$68&amp;plan2)</f>
        <v xml:space="preserve">Gold Coast Health Plan (GCHP); </v>
      </c>
      <c r="P4" s="41" t="str">
        <f>IF(ISNUMBER(FIND(plan2,'I_State and program information'!$E$72)),"",'I_State and program information'!$E$72&amp;plan2)</f>
        <v xml:space="preserve">AllGold Coast Health Plan (GCHP); </v>
      </c>
      <c r="Q4" s="41" t="str">
        <f>IF(ISNUMBER(FIND(plan2,'I_State and program information'!$E$76)),"",'I_State and program information'!$E$76&amp;plan2)</f>
        <v xml:space="preserve">Gold Coast Health Plan (GCHP); </v>
      </c>
      <c r="R4" s="41" t="str">
        <f>IF(ISNUMBER(FIND(plan2,'I_State and program information'!$E$82)),"",'I_State and program information'!$E$82&amp;plan2)</f>
        <v xml:space="preserve">AllGold Coast Health Plan (GCHP); </v>
      </c>
      <c r="S4" s="41" t="str">
        <f>IF(ISNUMBER(FIND(plan2,'I_State and program information'!$E$88)),"",'I_State and program information'!$E$88&amp;plan2)</f>
        <v xml:space="preserve">AllGold Coast Health Plan (GCHP); </v>
      </c>
      <c r="T4" s="41" t="str">
        <f>IF(ISNUMBER(FIND(plan2,'I_State and program information'!$E$94)),"",'I_State and program information'!$E$94&amp;plan2)</f>
        <v xml:space="preserve">AllGold Coast Health Plan (GCHP); </v>
      </c>
      <c r="U4" s="3" t="s">
        <v>130</v>
      </c>
      <c r="V4" s="3" t="s">
        <v>668</v>
      </c>
      <c r="W4" s="18" t="s">
        <v>669</v>
      </c>
      <c r="X4" s="3" t="s">
        <v>670</v>
      </c>
      <c r="Y4" s="3" t="s">
        <v>671</v>
      </c>
      <c r="Z4" s="3" t="s">
        <v>474</v>
      </c>
      <c r="AB4" s="3" t="s">
        <v>161</v>
      </c>
      <c r="AC4" s="3" t="s">
        <v>672</v>
      </c>
      <c r="AD4" s="3" t="s">
        <v>673</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provide female enrollees with direct access to a women’s health specialist within the provider network;
</v>
      </c>
      <c r="AG4" s="62" t="str">
        <f>IF(ISNUMBER(FIND(dsreq2,'III_Plan comp 438.206 All plans'!G$8)),"",'III_Plan comp 438.206 All plans'!G$8&amp;dsreq2)</f>
        <v xml:space="preserve">Does not provide female enrollees with direct access to a women’s health specialist within the provider network;
</v>
      </c>
      <c r="AH4" s="62" t="str">
        <f>IF(ISNUMBER(FIND(dsreq2,'III_Plan comp 438.206 All plans'!H$8)),"",'III_Plan comp 438.206 All plans'!H$8&amp;dsreq2)</f>
        <v xml:space="preserve">Does not provide female enrollees with direct access to a women’s health specialist within the provider network;
</v>
      </c>
      <c r="AI4" s="62" t="str">
        <f>IF(ISNUMBER(FIND(dsreq2,'III_Plan comp 438.206 All plans'!I$8)),"",'III_Plan comp 438.206 All plans'!I$8&amp;dsreq2)</f>
        <v xml:space="preserve">Does not provide female enrollees with direct access to a women’s health specialist within the provider network;
</v>
      </c>
      <c r="AJ4" s="62" t="str">
        <f>IF(ISNUMBER(FIND(dsreq2,'III_Plan comp 438.206 All plans'!J$8)),"",'III_Plan comp 438.206 All plans'!J$8&amp;dsreq2)</f>
        <v xml:space="preserve">Does not provide female enrollees with direct access to a women’s health specialist within the provider network;
</v>
      </c>
      <c r="AK4" s="62" t="str">
        <f>IF(ISNUMBER(FIND(dsreq2,'III_Plan comp 438.206 All plans'!K$8)),"",'III_Plan comp 438.206 All plans'!K$8&amp;dsreq2)</f>
        <v xml:space="preserve">Does not provide female enrollees with direct access to a women’s health specialist within the provider network;
</v>
      </c>
      <c r="AL4" s="62" t="str">
        <f>IF(ISNUMBER(FIND(dsreq2,'III_Plan comp 438.206 All plans'!L$8)),"",'III_Plan comp 438.206 All plans'!L$8&amp;dsreq2)</f>
        <v xml:space="preserve">Does not provide female enrollees with direct access to a women’s health specialist within the provider network;
</v>
      </c>
      <c r="AM4" s="62" t="str">
        <f>IF(ISNUMBER(FIND(dsreq2,'III_Plan comp 438.206 All plans'!M$8)),"",'III_Plan comp 438.206 All plans'!M$8&amp;dsreq2)</f>
        <v xml:space="preserve">Does not provide female enrollees with direct access to a women’s health specialist within the provider network;
</v>
      </c>
      <c r="AN4" s="62" t="str">
        <f>IF(ISNUMBER(FIND(dsreq2,'III_Plan comp 438.206 All plans'!N$8)),"",'III_Plan comp 438.206 All plans'!N$8&amp;dsreq2)</f>
        <v xml:space="preserve">Does not provide female enrollees with direct access to a women’s health specialist within the provider network;
</v>
      </c>
      <c r="AO4" s="3" t="s">
        <v>674</v>
      </c>
      <c r="AP4" s="78" t="str">
        <f>IF(ISNUMBER(FIND(furnish2,'III_Plan comp 438.206 All plans'!E$9)),"",'III_Plan comp 438.206 All plans'!E$9&amp;furnish2)</f>
        <v xml:space="preserve">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ensure that the network providers offer hours of operation that are no less than the hours of operation offered to commercial enrollees or comparable to Medicaid FFS;
</v>
      </c>
      <c r="AZ4" s="3" t="s">
        <v>675</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xml:space="preserve">Plan Provider Directory Review; 
</v>
      </c>
      <c r="BL4" s="251" t="str">
        <f>IF(ISNUMBER(FIND(analysismethod2,'II_Program-level standards'!E$13)),"",'II_Program-level standards'!E$13&amp;analysismethod2)</f>
        <v xml:space="preserve">FTE Ratio Analysis; 
Plan Provider Directory Review; 
</v>
      </c>
      <c r="BM4" s="251" t="str">
        <f>IF(ISNUMBER(FIND(analysismethod2,'II_Program-level standards'!F$13)),"",'II_Program-level standards'!F$13&amp;analysismethod2)</f>
        <v xml:space="preserve">FTE Ratio Analysis; 
Plan Provider Directory Review; 
</v>
      </c>
      <c r="BN4" s="251" t="str">
        <f>IF(ISNUMBER(FIND(analysismethod2,'II_Program-level standards'!G$13)),"",'II_Program-level standards'!G$13&amp;analysismethod2)</f>
        <v xml:space="preserve">FTE Ratio Analysis; 
Plan Provider Directory Review; 
</v>
      </c>
      <c r="BO4" s="251" t="str">
        <f>IF(ISNUMBER(FIND(analysismethod2,'II_Program-level standards'!H$13)),"",'II_Program-level standards'!H$13&amp;analysismethod2)</f>
        <v xml:space="preserve">Geomapping; 
Plan Provider Directory Review; 
</v>
      </c>
      <c r="BP4" s="251" t="str">
        <f>IF(ISNUMBER(FIND(analysismethod2,'II_Program-level standards'!I$13)),"",'II_Program-level standards'!I$13&amp;analysismethod2)</f>
        <v xml:space="preserve">Geomapping; 
Plan Provider Directory Review; 
</v>
      </c>
      <c r="BQ4" s="251" t="str">
        <f>IF(ISNUMBER(FIND(analysismethod2,'II_Program-level standards'!J$13)),"",'II_Program-level standards'!J$13&amp;analysismethod2)</f>
        <v xml:space="preserve">Geomapping; 
Plan Provider Directory Review; 
</v>
      </c>
      <c r="BR4" s="251" t="str">
        <f>IF(ISNUMBER(FIND(analysismethod2,'II_Program-level standards'!K$13)),"",'II_Program-level standards'!K$13&amp;analysismethod2)</f>
        <v xml:space="preserve">Geomapping; 
Plan Provider Directory Review; 
</v>
      </c>
      <c r="BS4" s="251" t="str">
        <f>IF(ISNUMBER(FIND(analysismethod2,'II_Program-level standards'!L$13)),"",'II_Program-level standards'!L$13&amp;analysismethod2)</f>
        <v xml:space="preserve">Geomapping; 
Plan Provider Directory Review; 
</v>
      </c>
      <c r="BT4" s="251" t="str">
        <f>IF(ISNUMBER(FIND(analysismethod2,'II_Program-level standards'!M$13)),"",'II_Program-level standards'!M$13&amp;analysismethod2)</f>
        <v xml:space="preserve">Geomapping; 
Plan Provider Directory Review; 
</v>
      </c>
      <c r="BU4" s="251" t="str">
        <f>IF(ISNUMBER(FIND(analysismethod2,'II_Program-level standards'!N$13)),"",'II_Program-level standards'!N$13&amp;analysismethod2)</f>
        <v xml:space="preserve">Geomapping; 
Plan Provider Directory Review; 
</v>
      </c>
      <c r="BV4" s="251" t="str">
        <f>IF(ISNUMBER(FIND(analysismethod2,'II_Program-level standards'!O$13)),"",'II_Program-level standards'!O$13&amp;analysismethod2)</f>
        <v xml:space="preserve">Geomapping; 
Plan Provider Directory Review; 
</v>
      </c>
      <c r="BW4" s="251" t="str">
        <f>IF(ISNUMBER(FIND(analysismethod2,'II_Program-level standards'!P$13)),"",'II_Program-level standards'!P$13&amp;analysismethod2)</f>
        <v xml:space="preserve">Geomapping; 
Plan Provider Directory Review; 
</v>
      </c>
      <c r="BX4" s="251" t="str">
        <f>IF(ISNUMBER(FIND(analysismethod2,'II_Program-level standards'!Q$13)),"",'II_Program-level standards'!Q$13&amp;analysismethod2)</f>
        <v xml:space="preserve">Geomapping; 
Plan Provider Directory Review; 
</v>
      </c>
      <c r="BY4" s="251" t="str">
        <f>IF(ISNUMBER(FIND(analysismethod2,'II_Program-level standards'!R$13)),"",'II_Program-level standards'!R$13&amp;analysismethod2)</f>
        <v xml:space="preserve">Geomapping; 
Plan Provider Directory Review; 
</v>
      </c>
      <c r="BZ4" s="251" t="str">
        <f>IF(ISNUMBER(FIND(analysismethod2,'II_Program-level standards'!S$13)),"",'II_Program-level standards'!S$13&amp;analysismethod2)</f>
        <v xml:space="preserve">Geomapping; 
Plan Provider Directory Review; 
</v>
      </c>
      <c r="CA4" s="251" t="str">
        <f>IF(ISNUMBER(FIND(analysismethod2,'II_Program-level standards'!T$13)),"",'II_Program-level standards'!T$13&amp;analysismethod2)</f>
        <v xml:space="preserve">Geomapping; 
Plan Provider Directory Review; 
</v>
      </c>
      <c r="CB4" s="251" t="str">
        <f>IF(ISNUMBER(FIND(analysismethod2,'II_Program-level standards'!U$13)),"",'II_Program-level standards'!U$13&amp;analysismethod2)</f>
        <v xml:space="preserve">Geomapping; 
Plan Provider Directory Review; 
</v>
      </c>
      <c r="CC4" s="251" t="str">
        <f>IF(ISNUMBER(FIND(analysismethod2,'II_Program-level standards'!V$13)),"",'II_Program-level standards'!V$13&amp;analysismethod2)</f>
        <v xml:space="preserve">Geomapping; 
Plan Provider Directory Review; 
</v>
      </c>
      <c r="CD4" s="251" t="str">
        <f>IF(ISNUMBER(FIND(analysismethod2,'II_Program-level standards'!W$13)),"",'II_Program-level standards'!W$13&amp;analysismethod2)</f>
        <v xml:space="preserve">Revealed Shopper: Network Participation &amp; Appointment AvailabilityPlan Provider Directory Review; 
</v>
      </c>
      <c r="CE4" s="251" t="str">
        <f>IF(ISNUMBER(FIND(analysismethod2,'II_Program-level standards'!X$13)),"",'II_Program-level standards'!X$13&amp;analysismethod2)</f>
        <v xml:space="preserve">Revealed Shopper: Network Participation &amp; Appointment AvailabilityPlan Provider Directory Review; 
</v>
      </c>
      <c r="CF4" s="251" t="str">
        <f>IF(ISNUMBER(FIND(analysismethod2,'II_Program-level standards'!Y$13)),"",'II_Program-level standards'!Y$13&amp;analysismethod2)</f>
        <v xml:space="preserve">Revealed Shopper: Network Participation &amp; Appointment AvailabilityPlan Provider Directory Review; 
</v>
      </c>
      <c r="CG4" s="251" t="str">
        <f>IF(ISNUMBER(FIND(analysismethod2,'II_Program-level standards'!Z$13)),"",'II_Program-level standards'!Z$13&amp;analysismethod2)</f>
        <v xml:space="preserve">Revealed Shopper: Network Participation &amp; Appointment AvailabilityPlan Provider Directory Review; 
</v>
      </c>
      <c r="CH4" s="251" t="str">
        <f>IF(ISNUMBER(FIND(analysismethod2,'II_Program-level standards'!AA$13)),"",'II_Program-level standards'!AA$13&amp;analysismethod2)</f>
        <v xml:space="preserve">Revealed Shopper: Network Participation &amp; Appointment AvailabilityPlan Provider Directory Review; 
</v>
      </c>
      <c r="CI4" s="251" t="str">
        <f>IF(ISNUMBER(FIND(analysismethod2,'II_Program-level standards'!AB$13)),"",'II_Program-level standards'!AB$13&amp;analysismethod2)</f>
        <v xml:space="preserve">Revealed Shopper: Network Participation &amp; Appointment AvailabilityPlan Provider Directory Review; 
</v>
      </c>
      <c r="CJ4" s="251" t="str">
        <f>IF(ISNUMBER(FIND(analysismethod2,'II_Program-level standards'!AC$13)),"",'II_Program-level standards'!AC$13&amp;analysismethod2)</f>
        <v xml:space="preserve">Revealed Shopper: Network Participation &amp; Appointment AvailabilityPlan Provider Directory Review; 
</v>
      </c>
      <c r="CK4" s="251" t="str">
        <f>IF(ISNUMBER(FIND(analysismethod2,'II_Program-level standards'!AD$13)),"",'II_Program-level standards'!AD$13&amp;analysismethod2)</f>
        <v xml:space="preserve">Revealed Shopper: Network Participation &amp; Appointment AvailabilityPlan Provider Directory Review; 
</v>
      </c>
      <c r="CL4" s="251" t="str">
        <f>IF(ISNUMBER(FIND(analysismethod2,'II_Program-level standards'!AE$13)),"",'II_Program-level standards'!AE$13&amp;analysismethod2)</f>
        <v xml:space="preserve">Revealed Shopper: Network Participation &amp; Appointment AvailabilityPlan Provider Directory Review; 
</v>
      </c>
      <c r="CM4" s="251" t="str">
        <f>IF(ISNUMBER(FIND(analysismethod2,'II_Program-level standards'!AF$13)),"",'II_Program-level standards'!AF$13&amp;analysismethod2)</f>
        <v xml:space="preserve">Revealed Shopper: Network Participation &amp; Appointment AvailabilityPlan Provider Directory Review; 
</v>
      </c>
      <c r="CN4" s="251" t="str">
        <f>IF(ISNUMBER(FIND(analysismethod2,'II_Program-level standards'!AG$13)),"",'II_Program-level standards'!AG$13&amp;analysismethod2)</f>
        <v xml:space="preserve">Revealed Shopper: Network Participation &amp; Appointment AvailabilityPlan Provider Directory Review; 
</v>
      </c>
      <c r="CO4" s="251" t="str">
        <f>IF(ISNUMBER(FIND(analysismethod2,'II_Program-level standards'!AH$13)),"",'II_Program-level standards'!AH$13&amp;analysismethod2)</f>
        <v xml:space="preserve">Revealed Shopper: Network Participation &amp; Appointment AvailabilityPlan Provider Directory Review; 
</v>
      </c>
      <c r="CP4" s="251" t="str">
        <f>IF(ISNUMBER(FIND(analysismethod2,'II_Program-level standards'!AI$13)),"",'II_Program-level standards'!AI$13&amp;analysismethod2)</f>
        <v xml:space="preserve">Revealed Shopper: Network Participation &amp; Appointment AvailabilityPlan Provider Directory Review; 
</v>
      </c>
      <c r="CQ4" s="251" t="str">
        <f>IF(ISNUMBER(FIND(analysismethod2,'II_Program-level standards'!AJ$13)),"",'II_Program-level standards'!AJ$13&amp;analysismethod2)</f>
        <v xml:space="preserve">Revealed Shopper: Network Participation &amp; Appointment AvailabilityPlan Provider Directory Review; 
</v>
      </c>
      <c r="CR4" s="251" t="str">
        <f>IF(ISNUMBER(FIND(analysismethod2,'II_Program-level standards'!AK$13)),"",'II_Program-level standards'!AK$13&amp;analysismethod2)</f>
        <v xml:space="preserve">Revealed Shopper: Network Participation &amp; Appointment AvailabilityPlan Provider Directory Review; 
</v>
      </c>
      <c r="CS4" s="251" t="str">
        <f>IF(ISNUMBER(FIND(analysismethod2,'II_Program-level standards'!AL$13)),"",'II_Program-level standards'!AL$13&amp;analysismethod2)</f>
        <v xml:space="preserve">Revealed Shopper: Network Participation &amp; Appointment AvailabilityPlan Provider Directory Review; 
</v>
      </c>
      <c r="CT4" s="251" t="str">
        <f>IF(ISNUMBER(FIND(analysismethod2,'II_Program-level standards'!AM$13)),"",'II_Program-level standards'!AM$13&amp;analysismethod2)</f>
        <v xml:space="preserve">Revealed Shopper: Network Participation &amp; Appointment AvailabilityPlan Provider Directory Review; 
</v>
      </c>
      <c r="CU4" s="251" t="str">
        <f>IF(ISNUMBER(FIND(analysismethod2,'II_Program-level standards'!AN$13)),"",'II_Program-level standards'!AN$13&amp;analysismethod2)</f>
        <v xml:space="preserve">Revealed Shopper: Network Participation &amp; Appointment AvailabilityPlan Provider Directory Review; 
</v>
      </c>
      <c r="CV4" s="251" t="str">
        <f>IF(ISNUMBER(FIND(analysismethod2,'II_Program-level standards'!AO$13)),"",'II_Program-level standards'!AO$13&amp;analysismethod2)</f>
        <v xml:space="preserve">Revealed Shopper: Network Participation &amp; Appointment AvailabilityPlan Provider Directory Review; 
</v>
      </c>
      <c r="CW4" s="251" t="str">
        <f>IF(ISNUMBER(FIND(analysismethod2,'II_Program-level standards'!AP$13)),"",'II_Program-level standards'!AP$13&amp;analysismethod2)</f>
        <v xml:space="preserve">Revealed Shopper: Network Participation &amp; Appointment AvailabilityPlan Provider Directory Review; 
</v>
      </c>
      <c r="CX4" s="251" t="str">
        <f>IF(ISNUMBER(FIND(analysismethod2,'II_Program-level standards'!AQ$13)),"",'II_Program-level standards'!AQ$13&amp;analysismethod2)</f>
        <v xml:space="preserve">Revealed Shopper: Network Participation &amp; Appointment AvailabilityPlan Provider Directory Review; 
</v>
      </c>
      <c r="CY4" s="251" t="str">
        <f>IF(ISNUMBER(FIND(analysismethod2,'II_Program-level standards'!AR$13)),"",'II_Program-level standards'!AR$13&amp;analysismethod2)</f>
        <v xml:space="preserve">Mandatory Provider Type Validation Analysis; 
Plan Provider Directory Review; 
</v>
      </c>
      <c r="CZ4" s="251" t="str">
        <f>IF(ISNUMBER(FIND(analysismethod2,'II_Program-level standards'!AS$13)),"",'II_Program-level standards'!AS$13&amp;analysismethod2)</f>
        <v xml:space="preserve">Mandatory Provider Type Validation Analysis; 
Plan Provider Directory Review; 
</v>
      </c>
      <c r="DA4" s="251" t="str">
        <f>IF(ISNUMBER(FIND(analysismethod2,'II_Program-level standards'!AT$13)),"",'II_Program-level standards'!AT$13&amp;analysismethod2)</f>
        <v xml:space="preserve">Plan Provider Directory Review; 
</v>
      </c>
      <c r="DB4" s="251" t="str">
        <f>IF(ISNUMBER(FIND(analysismethod2,'II_Program-level standards'!AU$13)),"",'II_Program-level standards'!AU$13&amp;analysismethod2)</f>
        <v xml:space="preserve">Plan Provider Directory Review; 
</v>
      </c>
      <c r="DC4" s="251" t="str">
        <f>IF(ISNUMBER(FIND(analysismethod2,'II_Program-level standards'!AV$13)),"",'II_Program-level standards'!AV$13&amp;analysismethod2)</f>
        <v xml:space="preserve">Plan Provider Directory Review; 
</v>
      </c>
      <c r="DD4" s="251" t="str">
        <f>IF(ISNUMBER(FIND(analysismethod2,'II_Program-level standards'!AW$13)),"",'II_Program-level standards'!AW$13&amp;analysismethod2)</f>
        <v xml:space="preserve">Plan Provider Directory Review; 
</v>
      </c>
      <c r="DE4" s="251" t="str">
        <f>IF(ISNUMBER(FIND(analysismethod2,'II_Program-level standards'!AX$13)),"",'II_Program-level standards'!AX$13&amp;analysismethod2)</f>
        <v xml:space="preserve">Plan Provider Directory Review; 
</v>
      </c>
      <c r="DF4" s="251" t="str">
        <f>IF(ISNUMBER(FIND(analysismethod2,'II_Program-level standards'!AY$13)),"",'II_Program-level standards'!AY$13&amp;analysismethod2)</f>
        <v xml:space="preserve">Plan Provider Directory Review; 
</v>
      </c>
      <c r="DG4" s="251" t="str">
        <f>IF(ISNUMBER(FIND(analysismethod2,'II_Program-level standards'!AZ$13)),"",'II_Program-level standards'!AZ$13&amp;analysismethod2)</f>
        <v xml:space="preserve">Plan Provider Directory Review; 
</v>
      </c>
      <c r="DH4" s="251" t="str">
        <f>IF(ISNUMBER(FIND(analysismethod2,'II_Program-level standards'!BA$13)),"",'II_Program-level standards'!BA$13&amp;analysismethod2)</f>
        <v xml:space="preserve">Plan Provider Directory Review; 
</v>
      </c>
      <c r="DI4" s="251" t="str">
        <f>IF(ISNUMBER(FIND(analysismethod2,'II_Program-level standards'!BB$13)),"",'II_Program-level standards'!BB$13&amp;analysismethod2)</f>
        <v xml:space="preserve">Plan Provider Directory Review; 
</v>
      </c>
      <c r="DJ4" s="251" t="str">
        <f>IF(ISNUMBER(FIND(analysismethod2,'II_Program-level standards'!BC$13)),"",'II_Program-level standards'!BC$13&amp;analysismethod2)</f>
        <v xml:space="preserve">Plan Provider Directory Review; 
</v>
      </c>
      <c r="DK4" s="251" t="str">
        <f>IF(ISNUMBER(FIND(analysismethod2,'II_Program-level standards'!BD$13)),"",'II_Program-level standards'!BD$13&amp;analysismethod2)</f>
        <v xml:space="preserve">Plan Provider Directory Review; 
</v>
      </c>
      <c r="DL4" s="251" t="str">
        <f>IF(ISNUMBER(FIND(analysismethod2,'II_Program-level standards'!BE$13)),"",'II_Program-level standards'!BE$13&amp;analysismethod2)</f>
        <v xml:space="preserve">Plan Provider Directory Review; 
</v>
      </c>
      <c r="DM4" s="251" t="str">
        <f>IF(ISNUMBER(FIND(analysismethod2,'II_Program-level standards'!BF$13)),"",'II_Program-level standards'!BF$13&amp;analysismethod2)</f>
        <v xml:space="preserve">Plan Provider Directory Review; 
</v>
      </c>
      <c r="DN4" s="251" t="str">
        <f>IF(ISNUMBER(FIND(analysismethod2,'II_Program-level standards'!BG$13)),"",'II_Program-level standards'!BG$13&amp;analysismethod2)</f>
        <v xml:space="preserve">Plan Provider Directory Review; 
</v>
      </c>
      <c r="DO4" s="251" t="str">
        <f>IF(ISNUMBER(FIND(analysismethod2,'II_Program-level standards'!BH$13)),"",'II_Program-level standards'!BH$13&amp;analysismethod2)</f>
        <v xml:space="preserve">Plan Provider Directory Review; 
</v>
      </c>
      <c r="DP4" s="251" t="str">
        <f>IF(ISNUMBER(FIND(analysismethod2,'II_Program-level standards'!BI$13)),"",'II_Program-level standards'!BI$13&amp;analysismethod2)</f>
        <v xml:space="preserve">Plan Provider Directory Review; 
</v>
      </c>
      <c r="DQ4" s="251" t="str">
        <f>IF(ISNUMBER(FIND(analysismethod2,'II_Program-level standards'!BJ$13)),"",'II_Program-level standards'!BJ$13&amp;analysismethod2)</f>
        <v xml:space="preserve">Plan Provider Directory Review; 
</v>
      </c>
      <c r="DR4" s="251" t="str">
        <f>IF(ISNUMBER(FIND(analysismethod2,'II_Program-level standards'!BK$13)),"",'II_Program-level standards'!BK$13&amp;analysismethod2)</f>
        <v xml:space="preserve">Plan Provider Directory Review; 
</v>
      </c>
      <c r="DS4" s="251" t="str">
        <f>IF(ISNUMBER(FIND(analysismethod2,'II_Program-level standards'!BL$13)),"",'II_Program-level standards'!BL$13&amp;analysismethod2)</f>
        <v xml:space="preserve">Plan Provider Directory Review; 
</v>
      </c>
      <c r="DT4" s="251" t="str">
        <f>IF(ISNUMBER(FIND(analysismethod2,'II_Program-level standards'!BM$13)),"",'II_Program-level standards'!BM$13&amp;analysismethod2)</f>
        <v xml:space="preserve">Plan Provider Directory Review; 
</v>
      </c>
      <c r="DU4" s="251" t="str">
        <f>IF(ISNUMBER(FIND(analysismethod2,'II_Program-level standards'!BN$13)),"",'II_Program-level standards'!BN$13&amp;analysismethod2)</f>
        <v xml:space="preserve">Plan Provider Directory Review; 
</v>
      </c>
      <c r="DV4" s="251" t="str">
        <f>IF(ISNUMBER(FIND(analysismethod2,'II_Program-level standards'!BO$13)),"",'II_Program-level standards'!BO$13&amp;analysismethod2)</f>
        <v xml:space="preserve">Plan Provider Directory Review; 
</v>
      </c>
      <c r="DW4" s="251" t="str">
        <f>IF(ISNUMBER(FIND(analysismethod2,'II_Program-level standards'!BP$13)),"",'II_Program-level standards'!BP$13&amp;analysismethod2)</f>
        <v xml:space="preserve">Plan Provider Directory Review; 
</v>
      </c>
      <c r="DX4" s="251" t="str">
        <f>IF(ISNUMBER(FIND(analysismethod2,'II_Program-level standards'!BQ$13)),"",'II_Program-level standards'!BQ$13&amp;analysismethod2)</f>
        <v xml:space="preserve">Plan Provider Directory Review; 
</v>
      </c>
      <c r="DY4" s="251" t="str">
        <f>IF(ISNUMBER(FIND(analysismethod2,'II_Program-level standards'!BR$13)),"",'II_Program-level standards'!BR$13&amp;analysismethod2)</f>
        <v xml:space="preserve">Plan Provider Directory Review; 
</v>
      </c>
      <c r="DZ4" s="251" t="str">
        <f>IF(ISNUMBER(FIND(analysismethod2,'II_Program-level standards'!BS$13)),"",'II_Program-level standards'!BS$13&amp;analysismethod2)</f>
        <v xml:space="preserve">Plan Provider Directory Review; 
</v>
      </c>
      <c r="EA4" s="251" t="str">
        <f>IF(ISNUMBER(FIND(analysismethod2,'II_Program-level standards'!BT$13)),"",'II_Program-level standards'!BT$13&amp;analysismethod2)</f>
        <v xml:space="preserve">Plan Provider Directory Review; 
</v>
      </c>
      <c r="EB4" s="251" t="str">
        <f>IF(ISNUMBER(FIND(analysismethod2,'II_Program-level standards'!BU$13)),"",'II_Program-level standards'!BU$13&amp;analysismethod2)</f>
        <v xml:space="preserve">Plan Provider Directory Review; 
</v>
      </c>
      <c r="EC4" s="251" t="str">
        <f>IF(ISNUMBER(FIND(analysismethod2,'II_Program-level standards'!BV$13)),"",'II_Program-level standards'!BV$13&amp;analysismethod2)</f>
        <v xml:space="preserve">Plan Provider Directory Review; 
</v>
      </c>
      <c r="ED4" s="251" t="str">
        <f>IF(ISNUMBER(FIND(analysismethod2,'II_Program-level standards'!BW$13)),"",'II_Program-level standards'!BW$13&amp;analysismethod2)</f>
        <v xml:space="preserve">Plan Provider Directory Review; 
</v>
      </c>
      <c r="EE4" s="251" t="str">
        <f>IF(ISNUMBER(FIND(analysismethod2,'II_Program-level standards'!BX$13)),"",'II_Program-level standards'!BX$13&amp;analysismethod2)</f>
        <v xml:space="preserve">Plan Provider Directory Review; 
</v>
      </c>
      <c r="EF4" s="251" t="str">
        <f>IF(ISNUMBER(FIND(analysismethod2,'II_Program-level standards'!BY$13)),"",'II_Program-level standards'!BY$13&amp;analysismethod2)</f>
        <v xml:space="preserve">Plan Provider Directory Review; 
</v>
      </c>
      <c r="EG4" s="251" t="str">
        <f>IF(ISNUMBER(FIND(analysismethod2,'II_Program-level standards'!BZ$13)),"",'II_Program-level standards'!BZ$13&amp;analysismethod2)</f>
        <v xml:space="preserve">Plan Provider Directory Review; 
</v>
      </c>
      <c r="EH4" s="251" t="str">
        <f>IF(ISNUMBER(FIND(analysismethod2,'II_Program-level standards'!CA$13)),"",'II_Program-level standards'!CA$13&amp;analysismethod2)</f>
        <v xml:space="preserve">Plan Provider Directory Review; 
</v>
      </c>
      <c r="EI4" s="251" t="str">
        <f>IF(ISNUMBER(FIND(analysismethod2,'II_Program-level standards'!CB$13)),"",'II_Program-level standards'!CB$13&amp;analysismethod2)</f>
        <v xml:space="preserve">Plan Provider Directory Review; 
</v>
      </c>
      <c r="EJ4" s="251" t="str">
        <f>IF(ISNUMBER(FIND(analysismethod2,'II_Program-level standards'!CC$13)),"",'II_Program-level standards'!CC$13&amp;analysismethod2)</f>
        <v xml:space="preserve">Plan Provider Directory Review; 
</v>
      </c>
      <c r="EK4" s="251" t="str">
        <f>IF(ISNUMBER(FIND(analysismethod2,'II_Program-level standards'!CD$13)),"",'II_Program-level standards'!CD$13&amp;analysismethod2)</f>
        <v xml:space="preserve">Plan Provider Directory Review; 
</v>
      </c>
      <c r="EL4" s="251" t="str">
        <f>IF(ISNUMBER(FIND(analysismethod2,'II_Program-level standards'!CE$13)),"",'II_Program-level standards'!CE$13&amp;analysismethod2)</f>
        <v xml:space="preserve">Plan Provider Directory Review; 
</v>
      </c>
      <c r="EM4" s="251" t="str">
        <f>IF(ISNUMBER(FIND(analysismethod2,'II_Program-level standards'!CF$13)),"",'II_Program-level standards'!CF$13&amp;analysismethod2)</f>
        <v xml:space="preserve">Plan Provider Directory Review; 
</v>
      </c>
      <c r="EN4" s="251" t="str">
        <f>IF(ISNUMBER(FIND(analysismethod2,'II_Program-level standards'!CG$13)),"",'II_Program-level standards'!CG$13&amp;analysismethod2)</f>
        <v xml:space="preserve">Plan Provider Directory Review; 
</v>
      </c>
      <c r="EO4" s="251" t="str">
        <f>IF(ISNUMBER(FIND(analysismethod2,'II_Program-level standards'!CH$13)),"",'II_Program-level standards'!CH$13&amp;analysismethod2)</f>
        <v xml:space="preserve">Plan Provider Directory Review; 
</v>
      </c>
      <c r="EP4" s="251" t="str">
        <f>IF(ISNUMBER(FIND(analysismethod2,'II_Program-level standards'!CI$13)),"",'II_Program-level standards'!CI$13&amp;analysismethod2)</f>
        <v xml:space="preserve">Plan Provider Directory Review; 
</v>
      </c>
      <c r="EQ4" s="251" t="str">
        <f>IF(ISNUMBER(FIND(analysismethod2,'II_Program-level standards'!CJ$13)),"",'II_Program-level standards'!CJ$13&amp;analysismethod2)</f>
        <v xml:space="preserve">Plan Provider Directory Review; 
</v>
      </c>
      <c r="ER4" s="251" t="str">
        <f>IF(ISNUMBER(FIND(analysismethod2,'II_Program-level standards'!CK$13)),"",'II_Program-level standards'!CK$13&amp;analysismethod2)</f>
        <v xml:space="preserve">Plan Provider Directory Review; 
</v>
      </c>
      <c r="ES4" s="251" t="str">
        <f>IF(ISNUMBER(FIND(analysismethod2,'II_Program-level standards'!CL$13)),"",'II_Program-level standards'!CL$13&amp;analysismethod2)</f>
        <v xml:space="preserve">Plan Provider Directory Review; 
</v>
      </c>
      <c r="ET4" s="251" t="str">
        <f>IF(ISNUMBER(FIND(analysismethod2,'II_Program-level standards'!CM$13)),"",'II_Program-level standards'!CM$13&amp;analysismethod2)</f>
        <v xml:space="preserve">Plan Provider Directory Review; 
</v>
      </c>
      <c r="EU4" s="251" t="str">
        <f>IF(ISNUMBER(FIND(analysismethod2,'II_Program-level standards'!CN$13)),"",'II_Program-level standards'!CN$13&amp;analysismethod2)</f>
        <v xml:space="preserve">Plan Provider Directory Review; 
</v>
      </c>
      <c r="EV4" s="251" t="str">
        <f>IF(ISNUMBER(FIND(analysismethod2,'II_Program-level standards'!CO$13)),"",'II_Program-level standards'!CO$13&amp;analysismethod2)</f>
        <v xml:space="preserve">Plan Provider Directory Review; 
</v>
      </c>
      <c r="EW4" s="251" t="str">
        <f>IF(ISNUMBER(FIND(analysismethod2,'II_Program-level standards'!CP$13)),"",'II_Program-level standards'!CP$13&amp;analysismethod2)</f>
        <v xml:space="preserve">Plan Provider Directory Review; 
</v>
      </c>
      <c r="EX4" s="251" t="str">
        <f>IF(ISNUMBER(FIND(analysismethod2,'II_Program-level standards'!CQ$13)),"",'II_Program-level standards'!CQ$13&amp;analysismethod2)</f>
        <v xml:space="preserve">Plan Provider Directory Review; 
</v>
      </c>
      <c r="EY4" s="251" t="str">
        <f>IF(ISNUMBER(FIND(analysismethod2,'II_Program-level standards'!CR$13)),"",'II_Program-level standards'!CR$13&amp;analysismethod2)</f>
        <v xml:space="preserve">Plan Provider Directory Review; 
</v>
      </c>
      <c r="EZ4" s="251" t="str">
        <f>IF(ISNUMBER(FIND(analysismethod2,'II_Program-level standards'!CS$13)),"",'II_Program-level standards'!CS$13&amp;analysismethod2)</f>
        <v xml:space="preserve">Plan Provider Directory Review; 
</v>
      </c>
      <c r="FA4" s="251" t="str">
        <f>IF(ISNUMBER(FIND(analysismethod2,'II_Program-level standards'!CT$13)),"",'II_Program-level standards'!CT$13&amp;analysismethod2)</f>
        <v xml:space="preserve">Plan Provider Directory Review; 
</v>
      </c>
      <c r="FB4" s="251" t="str">
        <f>IF(ISNUMBER(FIND(analysismethod2,'II_Program-level standards'!CU$13)),"",'II_Program-level standards'!CU$13&amp;analysismethod2)</f>
        <v xml:space="preserve">Plan Provider Directory Review; 
</v>
      </c>
      <c r="FC4" s="251" t="str">
        <f>IF(ISNUMBER(FIND(analysismethod2,'II_Program-level standards'!CV$13)),"",'II_Program-level standards'!CV$13&amp;analysismethod2)</f>
        <v xml:space="preserve">Plan Provider Directory Review; 
</v>
      </c>
      <c r="FD4" s="251" t="str">
        <f>IF(ISNUMBER(FIND(analysismethod2,'II_Program-level standards'!CW$13)),"",'II_Program-level standards'!CW$13&amp;analysismethod2)</f>
        <v xml:space="preserve">Plan Provider Directory Review; 
</v>
      </c>
      <c r="FE4" s="251" t="str">
        <f>IF(ISNUMBER(FIND(analysismethod2,'II_Program-level standards'!CX$13)),"",'II_Program-level standards'!CX$13&amp;analysismethod2)</f>
        <v xml:space="preserve">Plan Provider Directory Review; 
</v>
      </c>
      <c r="FF4" s="251" t="str">
        <f>IF(ISNUMBER(FIND(analysismethod2,'II_Program-level standards'!CY$13)),"",'II_Program-level standards'!CY$13&amp;analysismethod2)</f>
        <v xml:space="preserve">Plan Provider Directory Review; 
</v>
      </c>
      <c r="FG4" s="252" t="str">
        <f>IF(ISNUMBER(FIND(analysismethod2,'II_Program-level standards'!CZ$13)),"",'II_Program-level standards'!CZ$13&amp;analysismethod2)</f>
        <v xml:space="preserve">Plan Provider Directory Review; 
</v>
      </c>
    </row>
    <row r="5" spans="1:212" ht="84">
      <c r="A5" s="3" t="s">
        <v>676</v>
      </c>
      <c r="B5" s="11" t="s">
        <v>677</v>
      </c>
      <c r="C5" s="17" t="s">
        <v>678</v>
      </c>
      <c r="D5" s="17" t="s">
        <v>679</v>
      </c>
      <c r="E5" s="14" t="s">
        <v>680</v>
      </c>
      <c r="F5" s="62" t="str">
        <f>IF(ISNUMBER(FIND(geographic,'I_State and program information'!E20)),"",'I_State and program information'!E20&amp;geographic)</f>
        <v xml:space="preserve">Geographic service area; </v>
      </c>
      <c r="G5" s="11"/>
      <c r="I5" s="3" t="s">
        <v>681</v>
      </c>
      <c r="J5" s="32" t="str">
        <f>IF('I_State and program information'!E27="","",'I_State and program information'!E27&amp;"; ")</f>
        <v xml:space="preserve">Health Net Community Solutions, Inc. (Health Net); </v>
      </c>
      <c r="K5" s="41" t="str">
        <f>IF(ISNUMBER(FIND(plan3,'I_State and program information'!$E$52)),"",'I_State and program information'!$E$52&amp;plan3)</f>
        <v xml:space="preserve">AllHealth Net Community Solutions, Inc. (Health Net); </v>
      </c>
      <c r="L5" s="41" t="str">
        <f>IF(ISNUMBER(FIND(plan3,'I_State and program information'!$E$56)),"",'I_State and program information'!$E$56&amp;plan3)</f>
        <v xml:space="preserve">AllHealth Net Community Solutions, Inc. (Health Net); </v>
      </c>
      <c r="M5" s="41" t="str">
        <f>IF(ISNUMBER(FIND(plan3,'I_State and program information'!$E$60)),"",'I_State and program information'!$E$60&amp;plan3)</f>
        <v xml:space="preserve">Health Net Community Solutions, Inc. (Health Net); </v>
      </c>
      <c r="N5" s="41" t="str">
        <f>IF(ISNUMBER(FIND(plan3,'I_State and program information'!$E$64)),"",'I_State and program information'!$E$64&amp;plan3)</f>
        <v xml:space="preserve">Health Net Community Solutions, Inc. (Health Net); </v>
      </c>
      <c r="O5" s="41" t="str">
        <f>IF(ISNUMBER(FIND(plan3,'I_State and program information'!$E$68)),"",'I_State and program information'!$E$68&amp;plan3)</f>
        <v xml:space="preserve">Health Net Community Solutions, Inc. (Health Net); </v>
      </c>
      <c r="P5" s="41" t="str">
        <f>IF(ISNUMBER(FIND(plan3,'I_State and program information'!$E$72)),"",'I_State and program information'!$E$72&amp;plan3)</f>
        <v xml:space="preserve">AllHealth Net Community Solutions, Inc. (Health Net); </v>
      </c>
      <c r="Q5" s="41" t="str">
        <f>IF(ISNUMBER(FIND(plan3,'I_State and program information'!$E$76)),"",'I_State and program information'!$E$76&amp;plan3)</f>
        <v xml:space="preserve">Health Net Community Solutions, Inc. (Health Net); </v>
      </c>
      <c r="R5" s="41" t="str">
        <f>IF(ISNUMBER(FIND(plan3,'I_State and program information'!$E$82)),"",'I_State and program information'!$E$82&amp;plan3)</f>
        <v xml:space="preserve">AllHealth Net Community Solutions, Inc. (Health Net); </v>
      </c>
      <c r="S5" s="41" t="str">
        <f>IF(ISNUMBER(FIND(plan3,'I_State and program information'!$E$88)),"",'I_State and program information'!$E$88&amp;plan3)</f>
        <v xml:space="preserve">AllHealth Net Community Solutions, Inc. (Health Net); </v>
      </c>
      <c r="T5" s="41" t="str">
        <f>IF(ISNUMBER(FIND(plan3,'I_State and program information'!$E$94)),"",'I_State and program information'!$E$94&amp;plan3)</f>
        <v xml:space="preserve">AllHealth Net Community Solutions, Inc. (Health Net); </v>
      </c>
      <c r="U5" s="3" t="s">
        <v>132</v>
      </c>
      <c r="V5" s="3" t="s">
        <v>309</v>
      </c>
      <c r="W5" s="18" t="s">
        <v>682</v>
      </c>
      <c r="X5" s="3" t="s">
        <v>145</v>
      </c>
      <c r="Y5" s="3" t="s">
        <v>683</v>
      </c>
      <c r="AD5" s="3" t="s">
        <v>684</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provide for or arrange a no-cost-to-enrollee second opinion from an in-network or outside-network provider;
</v>
      </c>
      <c r="AG5" s="62" t="str">
        <f>IF(ISNUMBER(FIND(dsreq3,'III_Plan comp 438.206 All plans'!G$8)),"",'III_Plan comp 438.206 All plans'!G$8&amp;dsreq3)</f>
        <v xml:space="preserve">Does not provide for or arrange a no-cost-to-enrollee second opinion from an in-network or outside-network provider;
</v>
      </c>
      <c r="AH5" s="62" t="str">
        <f>IF(ISNUMBER(FIND(dsreq3,'III_Plan comp 438.206 All plans'!H$8)),"",'III_Plan comp 438.206 All plans'!H$8&amp;dsreq3)</f>
        <v xml:space="preserve">Does not provide for or arrange a no-cost-to-enrollee second opinion from an in-network or outside-network provider;
</v>
      </c>
      <c r="AI5" s="62" t="str">
        <f>IF(ISNUMBER(FIND(dsreq3,'III_Plan comp 438.206 All plans'!I$8)),"",'III_Plan comp 438.206 All plans'!I$8&amp;dsreq3)</f>
        <v xml:space="preserve">Does not provide for or arrange a no-cost-to-enrollee second opinion from an in-network or outside-network provider;
</v>
      </c>
      <c r="AJ5" s="62" t="str">
        <f>IF(ISNUMBER(FIND(dsreq3,'III_Plan comp 438.206 All plans'!J$8)),"",'III_Plan comp 438.206 All plans'!J$8&amp;dsreq3)</f>
        <v xml:space="preserve">Does not provide for or arrange a no-cost-to-enrollee second opinion from an in-network or outside-network provider;
</v>
      </c>
      <c r="AK5" s="62" t="str">
        <f>IF(ISNUMBER(FIND(dsreq3,'III_Plan comp 438.206 All plans'!K$8)),"",'III_Plan comp 438.206 All plans'!K$8&amp;dsreq3)</f>
        <v xml:space="preserve">Does not provide for or arrange a no-cost-to-enrollee second opinion from an in-network or outside-network provider;
</v>
      </c>
      <c r="AL5" s="62" t="str">
        <f>IF(ISNUMBER(FIND(dsreq3,'III_Plan comp 438.206 All plans'!L$8)),"",'III_Plan comp 438.206 All plans'!L$8&amp;dsreq3)</f>
        <v xml:space="preserve">Does not provide for or arrange a no-cost-to-enrollee second opinion from an in-network or outside-network provider;
</v>
      </c>
      <c r="AM5" s="62" t="str">
        <f>IF(ISNUMBER(FIND(dsreq3,'III_Plan comp 438.206 All plans'!M$8)),"",'III_Plan comp 438.206 All plans'!M$8&amp;dsreq3)</f>
        <v xml:space="preserve">Does not provide for or arrange a no-cost-to-enrollee second opinion from an in-network or outside-network provider;
</v>
      </c>
      <c r="AN5" s="62" t="str">
        <f>IF(ISNUMBER(FIND(dsreq3,'III_Plan comp 438.206 All plans'!N$8)),"",'III_Plan comp 438.206 All plans'!N$8&amp;dsreq3)</f>
        <v xml:space="preserve">Does not provide for or arrange a no-cost-to-enrollee second opinion from an in-network or outside-network provider;
</v>
      </c>
      <c r="AO5" s="3" t="s">
        <v>685</v>
      </c>
      <c r="AP5" s="78" t="str">
        <f>IF(ISNUMBER(FIND(furnish3,'III_Plan comp 438.206 All plans'!E$9)),"",'III_Plan comp 438.206 All plans'!E$9&amp;furnish3)</f>
        <v xml:space="preserve">Does not make services included in the contract available 24 hours a day, 7 days a week, when medically necessary;
</v>
      </c>
      <c r="AQ5" s="62" t="str">
        <f>IF(ISNUMBER(FIND(furnish3,'III_Plan comp 438.206 All plans'!F$9)),"",'III_Plan comp 438.206 All plans'!F$9&amp;furnish3)</f>
        <v xml:space="preserve">Does not make services included in the contract available 24 hours a day, 7 days a week, when medically necessary;
</v>
      </c>
      <c r="AR5" s="62" t="str">
        <f>IF(ISNUMBER(FIND(furnish3,'III_Plan comp 438.206 All plans'!G$9)),"",'III_Plan comp 438.206 All plans'!G$9&amp;furnish3)</f>
        <v xml:space="preserve">Does not make services included in the contract available 24 hours a day, 7 days a week, when medically necessary;
</v>
      </c>
      <c r="AS5" s="62" t="str">
        <f>IF(ISNUMBER(FIND(furnish3,'III_Plan comp 438.206 All plans'!H$9)),"",'III_Plan comp 438.206 All plans'!H$9&amp;furnish3)</f>
        <v xml:space="preserve">Does not make services included in the contract available 24 hours a day, 7 days a week, when medically necessary;
</v>
      </c>
      <c r="AT5" s="62" t="str">
        <f>IF(ISNUMBER(FIND(furnish3,'III_Plan comp 438.206 All plans'!I$9)),"",'III_Plan comp 438.206 All plans'!I$9&amp;furnish3)</f>
        <v xml:space="preserve">Does not make services included in the contract available 24 hours a day, 7 days a week, when medically necessary;
</v>
      </c>
      <c r="AU5" s="62" t="str">
        <f>IF(ISNUMBER(FIND(furnish3,'III_Plan comp 438.206 All plans'!J$9)),"",'III_Plan comp 438.206 All plans'!J$9&amp;furnish3)</f>
        <v xml:space="preserve">Does not make services included in the contract available 24 hours a day, 7 days a week, when medically necessary;
</v>
      </c>
      <c r="AV5" s="62" t="str">
        <f>IF(ISNUMBER(FIND(furnish3,'III_Plan comp 438.206 All plans'!K$9)),"",'III_Plan comp 438.206 All plans'!K$9&amp;furnish3)</f>
        <v xml:space="preserve">Does not make services included in the contract available 24 hours a day, 7 days a week, when medically necessary;
</v>
      </c>
      <c r="AW5" s="62" t="str">
        <f>IF(ISNUMBER(FIND(furnish3,'III_Plan comp 438.206 All plans'!L$9)),"",'III_Plan comp 438.206 All plans'!L$9&amp;furnish3)</f>
        <v xml:space="preserve">Does not make services included in the contract available 24 hours a day, 7 days a week, when medically necessary;
</v>
      </c>
      <c r="AX5" s="62" t="str">
        <f>IF(ISNUMBER(FIND(furnish3,'III_Plan comp 438.206 All plans'!M$9)),"",'III_Plan comp 438.206 All plans'!M$9&amp;furnish3)</f>
        <v xml:space="preserve">Does not make services included in the contract available 24 hours a day, 7 days a week, when medically necessary;
</v>
      </c>
      <c r="AY5" s="62" t="str">
        <f>IF(ISNUMBER(FIND(furnish3,'III_Plan comp 438.206 All plans'!N$9)),"",'III_Plan comp 438.206 All plans'!N$9&amp;furnish3)</f>
        <v xml:space="preserve">Does not make services included in the contract available 24 hours a day, 7 days a week, when medically necessary;
</v>
      </c>
      <c r="AZ5" s="3" t="s">
        <v>686</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84">
      <c r="A6" s="3" t="s">
        <v>687</v>
      </c>
      <c r="B6" s="11" t="s">
        <v>688</v>
      </c>
      <c r="C6" s="17"/>
      <c r="D6" s="17" t="s">
        <v>689</v>
      </c>
      <c r="E6" s="14" t="s">
        <v>690</v>
      </c>
      <c r="F6" s="62" t="str">
        <f>IF(ISNUMBER(FIND(composition,'I_State and program information'!E20)),"",'I_State and program information'!E20&amp;composition)</f>
        <v xml:space="preserve">Composition of provider network; </v>
      </c>
      <c r="G6" s="11"/>
      <c r="I6" s="3" t="s">
        <v>691</v>
      </c>
      <c r="J6" s="32" t="str">
        <f>IF('I_State and program information'!E28="","",'I_State and program information'!E28&amp;"; ")</f>
        <v xml:space="preserve">Health Plan of San Joaquin (HPSJ); </v>
      </c>
      <c r="K6" s="41" t="str">
        <f>IF(ISNUMBER(FIND(plan4,'I_State and program information'!$E$52)),"",'I_State and program information'!$E$52&amp;plan4)</f>
        <v xml:space="preserve">AllHealth Plan of San Joaquin (HPSJ); </v>
      </c>
      <c r="L6" s="41" t="str">
        <f>IF(ISNUMBER(FIND(plan4,'I_State and program information'!$E$56)),"",'I_State and program information'!$E$56&amp;plan4)</f>
        <v xml:space="preserve">AllHealth Plan of San Joaquin (HPSJ); </v>
      </c>
      <c r="M6" s="41" t="str">
        <f>IF(ISNUMBER(FIND(plan4,'I_State and program information'!$E$60)),"",'I_State and program information'!$E$60&amp;plan4)</f>
        <v xml:space="preserve">Health Plan of San Joaquin (HPSJ); </v>
      </c>
      <c r="N6" s="41" t="str">
        <f>IF(ISNUMBER(FIND(plan4,'I_State and program information'!$E$64)),"",'I_State and program information'!$E$64&amp;plan4)</f>
        <v xml:space="preserve">Health Plan of San Joaquin (HPSJ); </v>
      </c>
      <c r="O6" s="41" t="str">
        <f>IF(ISNUMBER(FIND(plan4,'I_State and program information'!$E$68)),"",'I_State and program information'!$E$68&amp;plan4)</f>
        <v xml:space="preserve">Health Plan of San Joaquin (HPSJ); </v>
      </c>
      <c r="P6" s="41" t="str">
        <f>IF(ISNUMBER(FIND(plan4,'I_State and program information'!$E$72)),"",'I_State and program information'!$E$72&amp;plan4)</f>
        <v xml:space="preserve">AllHealth Plan of San Joaquin (HPSJ); </v>
      </c>
      <c r="Q6" s="41" t="str">
        <f>IF(ISNUMBER(FIND(plan4,'I_State and program information'!$E$76)),"",'I_State and program information'!$E$76&amp;plan4)</f>
        <v xml:space="preserve">Health Plan of San Joaquin (HPSJ); </v>
      </c>
      <c r="R6" s="41" t="str">
        <f>IF(ISNUMBER(FIND(plan4,'I_State and program information'!$E$82)),"",'I_State and program information'!$E$82&amp;plan4)</f>
        <v xml:space="preserve">AllHealth Plan of San Joaquin (HPSJ); </v>
      </c>
      <c r="S6" s="41" t="str">
        <f>IF(ISNUMBER(FIND(plan4,'I_State and program information'!$E$88)),"",'I_State and program information'!$E$88&amp;plan4)</f>
        <v xml:space="preserve">AllHealth Plan of San Joaquin (HPSJ); </v>
      </c>
      <c r="T6" s="41" t="str">
        <f>IF(ISNUMBER(FIND(plan4,'I_State and program information'!$E$94)),"",'I_State and program information'!$E$94&amp;plan4)</f>
        <v xml:space="preserve">AllHealth Plan of San Joaquin (HPSJ); </v>
      </c>
      <c r="U6" s="3" t="s">
        <v>134</v>
      </c>
      <c r="V6" s="3" t="s">
        <v>310</v>
      </c>
      <c r="W6" s="18" t="s">
        <v>692</v>
      </c>
      <c r="X6" s="4" t="s">
        <v>693</v>
      </c>
      <c r="Y6" s="3" t="s">
        <v>694</v>
      </c>
      <c r="AD6" s="3" t="s">
        <v>695</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adequately and/or timely cover the enrollee’s MCO, PIHP, or PAHP services out of network;
</v>
      </c>
      <c r="AG6" s="62" t="str">
        <f>IF(ISNUMBER(FIND(dsreq4,'III_Plan comp 438.206 All plans'!G$8)),"",'III_Plan comp 438.206 All plans'!G$8&amp;dsreq4)</f>
        <v xml:space="preserve">Does not adequately and/or timely cover the enrollee’s MCO, PIHP, or PAHP services out of network;
</v>
      </c>
      <c r="AH6" s="62" t="str">
        <f>IF(ISNUMBER(FIND(dsreq4,'III_Plan comp 438.206 All plans'!H$8)),"",'III_Plan comp 438.206 All plans'!H$8&amp;dsreq4)</f>
        <v xml:space="preserve">Does not adequately and/or timely cover the enrollee’s MCO, PIHP, or PAHP services out of network;
</v>
      </c>
      <c r="AI6" s="62" t="str">
        <f>IF(ISNUMBER(FIND(dsreq4,'III_Plan comp 438.206 All plans'!I$8)),"",'III_Plan comp 438.206 All plans'!I$8&amp;dsreq4)</f>
        <v xml:space="preserve">Does not adequately and/or timely cover the enrollee’s MCO, PIHP, or PAHP services out of network;
</v>
      </c>
      <c r="AJ6" s="62" t="str">
        <f>IF(ISNUMBER(FIND(dsreq4,'III_Plan comp 438.206 All plans'!J$8)),"",'III_Plan comp 438.206 All plans'!J$8&amp;dsreq4)</f>
        <v xml:space="preserve">Does not adequately and/or timely cover the enrollee’s MCO, PIHP, or PAHP services out of network;
</v>
      </c>
      <c r="AK6" s="62" t="str">
        <f>IF(ISNUMBER(FIND(dsreq4,'III_Plan comp 438.206 All plans'!K$8)),"",'III_Plan comp 438.206 All plans'!K$8&amp;dsreq4)</f>
        <v xml:space="preserve">Does not adequately and/or timely cover the enrollee’s MCO, PIHP, or PAHP services out of network;
</v>
      </c>
      <c r="AL6" s="62" t="str">
        <f>IF(ISNUMBER(FIND(dsreq4,'III_Plan comp 438.206 All plans'!L$8)),"",'III_Plan comp 438.206 All plans'!L$8&amp;dsreq4)</f>
        <v xml:space="preserve">Does not adequately and/or timely cover the enrollee’s MCO, PIHP, or PAHP services out of network;
</v>
      </c>
      <c r="AM6" s="62" t="str">
        <f>IF(ISNUMBER(FIND(dsreq4,'III_Plan comp 438.206 All plans'!M$8)),"",'III_Plan comp 438.206 All plans'!M$8&amp;dsreq4)</f>
        <v xml:space="preserve">Does not adequately and/or timely cover the enrollee’s MCO, PIHP, or PAHP services out of network;
</v>
      </c>
      <c r="AN6" s="62" t="str">
        <f>IF(ISNUMBER(FIND(dsreq4,'III_Plan comp 438.206 All plans'!N$8)),"",'III_Plan comp 438.206 All plans'!N$8&amp;dsreq4)</f>
        <v xml:space="preserve">Does not adequately and/or timely cover the enrollee’s MCO, PIHP, or PAHP services out of network;
</v>
      </c>
      <c r="AO6" s="3" t="s">
        <v>696</v>
      </c>
      <c r="AP6" s="78" t="str">
        <f>IF(ISNUMBER(FIND(furnish4,'III_Plan comp 438.206 All plans'!E$9)),"",'III_Plan comp 438.206 All plans'!E$9&amp;furnish4)</f>
        <v xml:space="preserve">Does not establish mechanisms to ensure compliance by network providers;
</v>
      </c>
      <c r="AQ6" s="62" t="str">
        <f>IF(ISNUMBER(FIND(furnish4,'III_Plan comp 438.206 All plans'!F$9)),"",'III_Plan comp 438.206 All plans'!F$9&amp;furnish4)</f>
        <v xml:space="preserve">Does not establish mechanisms to ensure compliance by network providers;
</v>
      </c>
      <c r="AR6" s="62" t="str">
        <f>IF(ISNUMBER(FIND(furnish4,'III_Plan comp 438.206 All plans'!G$9)),"",'III_Plan comp 438.206 All plans'!G$9&amp;furnish4)</f>
        <v xml:space="preserve">Does not establish mechanisms to ensure compliance by network providers;
</v>
      </c>
      <c r="AS6" s="62" t="str">
        <f>IF(ISNUMBER(FIND(furnish4,'III_Plan comp 438.206 All plans'!H$9)),"",'III_Plan comp 438.206 All plans'!H$9&amp;furnish4)</f>
        <v xml:space="preserve">Does not establish mechanisms to ensure compliance by network providers;
</v>
      </c>
      <c r="AT6" s="62" t="str">
        <f>IF(ISNUMBER(FIND(furnish4,'III_Plan comp 438.206 All plans'!I$9)),"",'III_Plan comp 438.206 All plans'!I$9&amp;furnish4)</f>
        <v xml:space="preserve">Does not establish mechanisms to ensure compliance by network providers;
</v>
      </c>
      <c r="AU6" s="62" t="str">
        <f>IF(ISNUMBER(FIND(furnish4,'III_Plan comp 438.206 All plans'!J$9)),"",'III_Plan comp 438.206 All plans'!J$9&amp;furnish4)</f>
        <v xml:space="preserve">Does not establish mechanisms to ensure compliance by network providers;
</v>
      </c>
      <c r="AV6" s="62" t="str">
        <f>IF(ISNUMBER(FIND(furnish4,'III_Plan comp 438.206 All plans'!K$9)),"",'III_Plan comp 438.206 All plans'!K$9&amp;furnish4)</f>
        <v xml:space="preserve">Does not establish mechanisms to ensure compliance by network providers;
</v>
      </c>
      <c r="AW6" s="62" t="str">
        <f>IF(ISNUMBER(FIND(furnish4,'III_Plan comp 438.206 All plans'!L$9)),"",'III_Plan comp 438.206 All plans'!L$9&amp;furnish4)</f>
        <v xml:space="preserve">Does not establish mechanisms to ensure compliance by network providers;
</v>
      </c>
      <c r="AX6" s="62" t="str">
        <f>IF(ISNUMBER(FIND(furnish4,'III_Plan comp 438.206 All plans'!M$9)),"",'III_Plan comp 438.206 All plans'!M$9&amp;furnish4)</f>
        <v xml:space="preserve">Does not establish mechanisms to ensure compliance by network providers;
</v>
      </c>
      <c r="AY6" s="62" t="str">
        <f>IF(ISNUMBER(FIND(furnish4,'III_Plan comp 438.206 All plans'!N$9)),"",'III_Plan comp 438.206 All plans'!N$9&amp;furnish4)</f>
        <v xml:space="preserve">Does not establish mechanisms to ensure compliance by network providers;
</v>
      </c>
      <c r="AZ6" s="67" t="s">
        <v>697</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111.95">
      <c r="A7" s="3" t="s">
        <v>698</v>
      </c>
      <c r="B7" s="11" t="s">
        <v>85</v>
      </c>
      <c r="C7" s="17"/>
      <c r="D7" s="17" t="s">
        <v>699</v>
      </c>
      <c r="E7" s="14" t="s">
        <v>700</v>
      </c>
      <c r="F7" s="62" t="str">
        <f>IF(ISNUMBER(FIND(payments,'I_State and program information'!E20)),"",'I_State and program information'!E20&amp;payments)</f>
        <v>Payments to provider network;</v>
      </c>
      <c r="G7" s="11"/>
      <c r="I7" s="3" t="s">
        <v>165</v>
      </c>
      <c r="J7" s="32" t="str">
        <f>IF('I_State and program information'!E29="","",'I_State and program information'!E29&amp;"; ")</f>
        <v xml:space="preserve">Health Plan of San Mateo (HPSM); </v>
      </c>
      <c r="K7" s="41" t="str">
        <f>IF(ISNUMBER(FIND(plan5,'I_State and program information'!$E$52)),"",'I_State and program information'!$E$52&amp;plan5)</f>
        <v xml:space="preserve">AllHealth Plan of San Mateo (HPSM); </v>
      </c>
      <c r="L7" s="41" t="str">
        <f>IF(ISNUMBER(FIND(plan5,'I_State and program information'!$E$56)),"",'I_State and program information'!$E$56&amp;plan5)</f>
        <v xml:space="preserve">AllHealth Plan of San Mateo (HPSM); </v>
      </c>
      <c r="M7" s="41" t="str">
        <f>IF(ISNUMBER(FIND(plan5,'I_State and program information'!$E$60)),"",'I_State and program information'!$E$60&amp;plan5)</f>
        <v xml:space="preserve">Health Plan of San Mateo (HPSM); </v>
      </c>
      <c r="N7" s="41" t="str">
        <f>IF(ISNUMBER(FIND(plan5,'I_State and program information'!$E$64)),"",'I_State and program information'!$E$64&amp;plan5)</f>
        <v xml:space="preserve">Health Plan of San Mateo (HPSM); </v>
      </c>
      <c r="O7" s="41" t="str">
        <f>IF(ISNUMBER(FIND(plan5,'I_State and program information'!$E$68)),"",'I_State and program information'!$E$68&amp;plan5)</f>
        <v xml:space="preserve">Health Plan of San Mateo (HPSM); </v>
      </c>
      <c r="P7" s="41" t="str">
        <f>IF(ISNUMBER(FIND(plan5,'I_State and program information'!$E$72)),"",'I_State and program information'!$E$72&amp;plan5)</f>
        <v xml:space="preserve">AllHealth Plan of San Mateo (HPSM); </v>
      </c>
      <c r="Q7" s="41" t="str">
        <f>IF(ISNUMBER(FIND(plan5,'I_State and program information'!$E$76)),"",'I_State and program information'!$E$76&amp;plan5)</f>
        <v xml:space="preserve">Health Plan of San Mateo (HPSM); </v>
      </c>
      <c r="R7" s="41" t="str">
        <f>IF(ISNUMBER(FIND(plan5,'I_State and program information'!$E$82)),"",'I_State and program information'!$E$82&amp;plan5)</f>
        <v xml:space="preserve">AllHealth Plan of San Mateo (HPSM); </v>
      </c>
      <c r="S7" s="41" t="str">
        <f>IF(ISNUMBER(FIND(plan5,'I_State and program information'!$E$88)),"",'I_State and program information'!$E$88&amp;plan5)</f>
        <v xml:space="preserve">AllHealth Plan of San Mateo (HPSM); </v>
      </c>
      <c r="T7" s="41" t="str">
        <f>IF(ISNUMBER(FIND(plan5,'I_State and program information'!$E$94)),"",'I_State and program information'!$E$94&amp;plan5)</f>
        <v xml:space="preserve">AllHealth Plan of San Mateo (HPSM); </v>
      </c>
      <c r="U7" s="3" t="s">
        <v>137</v>
      </c>
      <c r="V7" s="3" t="s">
        <v>308</v>
      </c>
      <c r="W7" s="18" t="s">
        <v>701</v>
      </c>
      <c r="Y7" s="3" t="s">
        <v>702</v>
      </c>
      <c r="AD7" s="3" t="s">
        <v>703</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require out-of-network providers to coordinate with the MCO, PIHP, or PAHP for payment and ensure the cost to the enrollee is no greater than in-network services;
</v>
      </c>
      <c r="AO7" s="3" t="s">
        <v>704</v>
      </c>
      <c r="AP7" s="78" t="str">
        <f>IF(ISNUMBER(FIND(furnish5,'III_Plan comp 438.206 All plans'!E$9)),"",'III_Plan comp 438.206 All plans'!E$9&amp;furnish5)</f>
        <v xml:space="preserve">Does not monitor network providers regularly to determine compliance;
</v>
      </c>
      <c r="AQ7" s="62" t="str">
        <f>IF(ISNUMBER(FIND(furnish5,'III_Plan comp 438.206 All plans'!F$9)),"",'III_Plan comp 438.206 All plans'!F$9&amp;furnish5)</f>
        <v xml:space="preserve">Does not monitor network providers regularly to determine compliance;
</v>
      </c>
      <c r="AR7" s="62" t="str">
        <f>IF(ISNUMBER(FIND(furnish5,'III_Plan comp 438.206 All plans'!G$9)),"",'III_Plan comp 438.206 All plans'!G$9&amp;furnish5)</f>
        <v xml:space="preserve">Does not monitor network providers regularly to determine compliance;
</v>
      </c>
      <c r="AS7" s="62" t="str">
        <f>IF(ISNUMBER(FIND(furnish5,'III_Plan comp 438.206 All plans'!H$9)),"",'III_Plan comp 438.206 All plans'!H$9&amp;furnish5)</f>
        <v xml:space="preserve">Does not monitor network providers regularly to determine compliance;
</v>
      </c>
      <c r="AT7" s="62" t="str">
        <f>IF(ISNUMBER(FIND(furnish5,'III_Plan comp 438.206 All plans'!I$9)),"",'III_Plan comp 438.206 All plans'!I$9&amp;furnish5)</f>
        <v xml:space="preserve">Does not monitor network providers regularly to determine compliance;
</v>
      </c>
      <c r="AU7" s="62" t="str">
        <f>IF(ISNUMBER(FIND(furnish5,'III_Plan comp 438.206 All plans'!J$9)),"",'III_Plan comp 438.206 All plans'!J$9&amp;furnish5)</f>
        <v xml:space="preserve">Does not monitor network providers regularly to determine compliance;
</v>
      </c>
      <c r="AV7" s="62" t="str">
        <f>IF(ISNUMBER(FIND(furnish5,'III_Plan comp 438.206 All plans'!K$9)),"",'III_Plan comp 438.206 All plans'!K$9&amp;furnish5)</f>
        <v xml:space="preserve">Does not monitor network providers regularly to determine compliance;
</v>
      </c>
      <c r="AW7" s="62" t="str">
        <f>IF(ISNUMBER(FIND(furnish5,'III_Plan comp 438.206 All plans'!L$9)),"",'III_Plan comp 438.206 All plans'!L$9&amp;furnish5)</f>
        <v xml:space="preserve">Does not monitor network providers regularly to determine compliance;
</v>
      </c>
      <c r="AX7" s="62" t="str">
        <f>IF(ISNUMBER(FIND(furnish5,'III_Plan comp 438.206 All plans'!M$9)),"",'III_Plan comp 438.206 All plans'!M$9&amp;furnish5)</f>
        <v xml:space="preserve">Does not monitor network providers regularly to determine compliance;
</v>
      </c>
      <c r="AY7" s="62" t="str">
        <f>IF(ISNUMBER(FIND(furnish5,'III_Plan comp 438.206 All plans'!N$9)),"",'III_Plan comp 438.206 All plans'!N$9&amp;furnish5)</f>
        <v xml:space="preserve">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4">
      <c r="B8" s="11" t="s">
        <v>705</v>
      </c>
      <c r="C8" s="17"/>
      <c r="D8" s="17" t="s">
        <v>706</v>
      </c>
      <c r="E8" s="14" t="s">
        <v>707</v>
      </c>
      <c r="F8" s="62" t="str">
        <f>IF(ISNUMBER(FIND(enrollment,'I_State and program information'!E20)),"",'I_State and program information'!E20&amp;enrollment)</f>
        <v xml:space="preserve">Enrollment of new population; </v>
      </c>
      <c r="G8" s="11"/>
      <c r="I8" s="3" t="s">
        <v>159</v>
      </c>
      <c r="J8" s="32" t="str">
        <f>IF('I_State and program information'!E30="","",'I_State and program information'!E30&amp;"; ")</f>
        <v xml:space="preserve">Inland Empire Health Plan (IEHP); </v>
      </c>
      <c r="K8" s="41" t="str">
        <f>IF(ISNUMBER(FIND(plan6,'I_State and program information'!$E$52)),"",'I_State and program information'!$E$52&amp;plan6)</f>
        <v xml:space="preserve">AllInland Empire Health Plan (IEHP); </v>
      </c>
      <c r="L8" s="41" t="str">
        <f>IF(ISNUMBER(FIND(plan6,'I_State and program information'!$E$56)),"",'I_State and program information'!$E$56&amp;plan6)</f>
        <v xml:space="preserve">AllInland Empire Health Plan (IEHP); </v>
      </c>
      <c r="M8" s="41" t="str">
        <f>IF(ISNUMBER(FIND(plan6,'I_State and program information'!$E$60)),"",'I_State and program information'!$E$60&amp;plan6)</f>
        <v xml:space="preserve">Inland Empire Health Plan (IEHP); </v>
      </c>
      <c r="N8" s="41" t="str">
        <f>IF(ISNUMBER(FIND(plan6,'I_State and program information'!$E$64)),"",'I_State and program information'!$E$64&amp;plan6)</f>
        <v xml:space="preserve">Inland Empire Health Plan (IEHP); </v>
      </c>
      <c r="O8" s="41" t="str">
        <f>IF(ISNUMBER(FIND(plan6,'I_State and program information'!$E$68)),"",'I_State and program information'!$E$68&amp;plan6)</f>
        <v xml:space="preserve">Inland Empire Health Plan (IEHP); </v>
      </c>
      <c r="P8" s="41" t="str">
        <f>IF(ISNUMBER(FIND(plan6,'I_State and program information'!$E$72)),"",'I_State and program information'!$E$72&amp;plan6)</f>
        <v xml:space="preserve">AllInland Empire Health Plan (IEHP); </v>
      </c>
      <c r="Q8" s="41" t="str">
        <f>IF(ISNUMBER(FIND(plan6,'I_State and program information'!$E$76)),"",'I_State and program information'!$E$76&amp;plan6)</f>
        <v xml:space="preserve">Inland Empire Health Plan (IEHP); </v>
      </c>
      <c r="R8" s="41" t="str">
        <f>IF(ISNUMBER(FIND(plan6,'I_State and program information'!$E$82)),"",'I_State and program information'!$E$82&amp;plan6)</f>
        <v xml:space="preserve">AllInland Empire Health Plan (IEHP); </v>
      </c>
      <c r="S8" s="41" t="str">
        <f>IF(ISNUMBER(FIND(plan6,'I_State and program information'!$E$88)),"",'I_State and program information'!$E$88&amp;plan6)</f>
        <v xml:space="preserve">AllInland Empire Health Plan (IEHP); </v>
      </c>
      <c r="T8" s="41" t="str">
        <f>IF(ISNUMBER(FIND(plan6,'I_State and program information'!$E$94)),"",'I_State and program information'!$E$94&amp;plan6)</f>
        <v xml:space="preserve">AllInland Empire Health Plan (IEHP); </v>
      </c>
      <c r="U8" s="3" t="s">
        <v>139</v>
      </c>
      <c r="V8" s="3" t="s">
        <v>708</v>
      </c>
      <c r="W8" s="18" t="s">
        <v>164</v>
      </c>
      <c r="Y8" s="3" t="s">
        <v>362</v>
      </c>
      <c r="AD8" s="3" t="s">
        <v>709</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demonstrate that its network providers are credentialed as required by § 438.214;
</v>
      </c>
      <c r="AG8" s="62" t="str">
        <f>IF(ISNUMBER(FIND(dsreq6,'III_Plan comp 438.206 All plans'!G$8)),"",'III_Plan comp 438.206 All plans'!G$8&amp;dsreq6)</f>
        <v xml:space="preserve">Does not demonstrate that its network providers are credentialed as required by § 438.214;
</v>
      </c>
      <c r="AH8" s="62" t="str">
        <f>IF(ISNUMBER(FIND(dsreq6,'III_Plan comp 438.206 All plans'!H$8)),"",'III_Plan comp 438.206 All plans'!H$8&amp;dsreq6)</f>
        <v xml:space="preserve">Does not demonstrate that its network providers are credentialed as required by § 438.214;
</v>
      </c>
      <c r="AI8" s="62" t="str">
        <f>IF(ISNUMBER(FIND(dsreq6,'III_Plan comp 438.206 All plans'!I$8)),"",'III_Plan comp 438.206 All plans'!I$8&amp;dsreq6)</f>
        <v xml:space="preserve">Does not demonstrate that its network providers are credentialed as required by § 438.214;
</v>
      </c>
      <c r="AJ8" s="62" t="str">
        <f>IF(ISNUMBER(FIND(dsreq6,'III_Plan comp 438.206 All plans'!J$8)),"",'III_Plan comp 438.206 All plans'!J$8&amp;dsreq6)</f>
        <v xml:space="preserve">Does not demonstrate that its network providers are credentialed as required by § 438.214;
</v>
      </c>
      <c r="AK8" s="62" t="str">
        <f>IF(ISNUMBER(FIND(dsreq6,'III_Plan comp 438.206 All plans'!K$8)),"",'III_Plan comp 438.206 All plans'!K$8&amp;dsreq6)</f>
        <v xml:space="preserve">Does not demonstrate that its network providers are credentialed as required by § 438.214;
</v>
      </c>
      <c r="AL8" s="62" t="str">
        <f>IF(ISNUMBER(FIND(dsreq6,'III_Plan comp 438.206 All plans'!L$8)),"",'III_Plan comp 438.206 All plans'!L$8&amp;dsreq6)</f>
        <v xml:space="preserve">Does not demonstrate that its network providers are credentialed as required by § 438.214;
</v>
      </c>
      <c r="AM8" s="62" t="str">
        <f>IF(ISNUMBER(FIND(dsreq6,'III_Plan comp 438.206 All plans'!M$8)),"",'III_Plan comp 438.206 All plans'!M$8&amp;dsreq6)</f>
        <v xml:space="preserve">Does not demonstrate that its network providers are credentialed as required by § 438.214;
</v>
      </c>
      <c r="AN8" s="62" t="str">
        <f>IF(ISNUMBER(FIND(dsreq6,'III_Plan comp 438.206 All plans'!N$8)),"",'III_Plan comp 438.206 All plans'!N$8&amp;dsreq6)</f>
        <v xml:space="preserve">Does not demonstrate that its network providers are credentialed as required by § 438.214;
</v>
      </c>
      <c r="AO8" s="3" t="s">
        <v>710</v>
      </c>
      <c r="AP8" s="78" t="str">
        <f>IF(ISNUMBER(FIND(furnish6,'III_Plan comp 438.206 All plans'!E$9)),"",'III_Plan comp 438.206 All plans'!E$9&amp;furnish6)</f>
        <v xml:space="preserve">Does not make corrective action if there is a failure to comply by a network provider;
</v>
      </c>
      <c r="AQ8" s="62" t="str">
        <f>IF(ISNUMBER(FIND(furnish6,'III_Plan comp 438.206 All plans'!F$9)),"",'III_Plan comp 438.206 All plans'!F$9&amp;furnish6)</f>
        <v xml:space="preserve">Does not make corrective action if there is a failure to comply by a network provider;
</v>
      </c>
      <c r="AR8" s="62" t="str">
        <f>IF(ISNUMBER(FIND(furnish6,'III_Plan comp 438.206 All plans'!G$9)),"",'III_Plan comp 438.206 All plans'!G$9&amp;furnish6)</f>
        <v xml:space="preserve">Does not make corrective action if there is a failure to comply by a network provider;
</v>
      </c>
      <c r="AS8" s="62" t="str">
        <f>IF(ISNUMBER(FIND(furnish6,'III_Plan comp 438.206 All plans'!H$9)),"",'III_Plan comp 438.206 All plans'!H$9&amp;furnish6)</f>
        <v xml:space="preserve">Does not make corrective action if there is a failure to comply by a network provider;
</v>
      </c>
      <c r="AT8" s="62" t="str">
        <f>IF(ISNUMBER(FIND(furnish6,'III_Plan comp 438.206 All plans'!I$9)),"",'III_Plan comp 438.206 All plans'!I$9&amp;furnish6)</f>
        <v xml:space="preserve">Does not make corrective action if there is a failure to comply by a network provider;
</v>
      </c>
      <c r="AU8" s="62" t="str">
        <f>IF(ISNUMBER(FIND(furnish6,'III_Plan comp 438.206 All plans'!J$9)),"",'III_Plan comp 438.206 All plans'!J$9&amp;furnish6)</f>
        <v xml:space="preserve">Does not make corrective action if there is a failure to comply by a network provider;
</v>
      </c>
      <c r="AV8" s="62" t="str">
        <f>IF(ISNUMBER(FIND(furnish6,'III_Plan comp 438.206 All plans'!K$9)),"",'III_Plan comp 438.206 All plans'!K$9&amp;furnish6)</f>
        <v xml:space="preserve">Does not make corrective action if there is a failure to comply by a network provider;
</v>
      </c>
      <c r="AW8" s="62" t="str">
        <f>IF(ISNUMBER(FIND(furnish6,'III_Plan comp 438.206 All plans'!L$9)),"",'III_Plan comp 438.206 All plans'!L$9&amp;furnish6)</f>
        <v xml:space="preserve">Does not make corrective action if there is a failure to comply by a network provider;
</v>
      </c>
      <c r="AX8" s="62" t="str">
        <f>IF(ISNUMBER(FIND(furnish6,'III_Plan comp 438.206 All plans'!M$9)),"",'III_Plan comp 438.206 All plans'!M$9&amp;furnish6)</f>
        <v xml:space="preserve">Does not make corrective action if there is a failure to comply by a network provider;
</v>
      </c>
      <c r="AY8" s="62" t="str">
        <f>IF(ISNUMBER(FIND(furnish6,'III_Plan comp 438.206 All plans'!N$9)),"",'III_Plan comp 438.206 All plans'!N$9&amp;furnish6)</f>
        <v xml:space="preserve">Does not make corrective action if there is a failure to comply by a network provider;
</v>
      </c>
      <c r="BK8" s="250" t="str">
        <f>IF('I_State and program information'!$E$70="Yes","Review of Grievances Related to Access"&amp;"; "&amp;CHAR(10)&amp;CHAR(10),"")</f>
        <v xml:space="preserve">Review of Grievances Related to Access; 
</v>
      </c>
      <c r="BL8" s="251" t="str">
        <f>IF(ISNUMBER(FIND(analysismethod6,'II_Program-level standards'!E$13)),"",'II_Program-level standards'!E$13&amp;analysismethod6)</f>
        <v xml:space="preserve">FTE Ratio Analysis; 
Review of Grievances Related to Access; 
</v>
      </c>
      <c r="BM8" s="251" t="str">
        <f>IF(ISNUMBER(FIND(analysismethod6,'II_Program-level standards'!F$13)),"",'II_Program-level standards'!F$13&amp;analysismethod6)</f>
        <v xml:space="preserve">FTE Ratio Analysis; 
Review of Grievances Related to Access; 
</v>
      </c>
      <c r="BN8" s="251" t="str">
        <f>IF(ISNUMBER(FIND(analysismethod6,'II_Program-level standards'!G$13)),"",'II_Program-level standards'!G$13&amp;analysismethod6)</f>
        <v xml:space="preserve">FTE Ratio Analysis; 
Review of Grievances Related to Access; 
</v>
      </c>
      <c r="BO8" s="251" t="str">
        <f>IF(ISNUMBER(FIND(analysismethod6,'II_Program-level standards'!H$13)),"",'II_Program-level standards'!H$13&amp;analysismethod6)</f>
        <v xml:space="preserve">Geomapping; 
Review of Grievances Related to Access; 
</v>
      </c>
      <c r="BP8" s="251" t="str">
        <f>IF(ISNUMBER(FIND(analysismethod6,'II_Program-level standards'!I$13)),"",'II_Program-level standards'!I$13&amp;analysismethod6)</f>
        <v xml:space="preserve">Geomapping; 
Review of Grievances Related to Access; 
</v>
      </c>
      <c r="BQ8" s="251" t="str">
        <f>IF(ISNUMBER(FIND(analysismethod6,'II_Program-level standards'!J$13)),"",'II_Program-level standards'!J$13&amp;analysismethod6)</f>
        <v xml:space="preserve">Geomapping; 
Review of Grievances Related to Access; 
</v>
      </c>
      <c r="BR8" s="251" t="str">
        <f>IF(ISNUMBER(FIND(analysismethod6,'II_Program-level standards'!K$13)),"",'II_Program-level standards'!K$13&amp;analysismethod6)</f>
        <v xml:space="preserve">Geomapping; 
Review of Grievances Related to Access; 
</v>
      </c>
      <c r="BS8" s="251" t="str">
        <f>IF(ISNUMBER(FIND(analysismethod6,'II_Program-level standards'!L$13)),"",'II_Program-level standards'!L$13&amp;analysismethod6)</f>
        <v xml:space="preserve">Geomapping; 
Review of Grievances Related to Access; 
</v>
      </c>
      <c r="BT8" s="251" t="str">
        <f>IF(ISNUMBER(FIND(analysismethod6,'II_Program-level standards'!M$13)),"",'II_Program-level standards'!M$13&amp;analysismethod6)</f>
        <v xml:space="preserve">Geomapping; 
Review of Grievances Related to Access; 
</v>
      </c>
      <c r="BU8" s="251" t="str">
        <f>IF(ISNUMBER(FIND(analysismethod6,'II_Program-level standards'!N$13)),"",'II_Program-level standards'!N$13&amp;analysismethod6)</f>
        <v xml:space="preserve">Geomapping; 
Review of Grievances Related to Access; 
</v>
      </c>
      <c r="BV8" s="251" t="str">
        <f>IF(ISNUMBER(FIND(analysismethod6,'II_Program-level standards'!O$13)),"",'II_Program-level standards'!O$13&amp;analysismethod6)</f>
        <v xml:space="preserve">Geomapping; 
Review of Grievances Related to Access; 
</v>
      </c>
      <c r="BW8" s="251" t="str">
        <f>IF(ISNUMBER(FIND(analysismethod6,'II_Program-level standards'!P$13)),"",'II_Program-level standards'!P$13&amp;analysismethod6)</f>
        <v xml:space="preserve">Geomapping; 
Review of Grievances Related to Access; 
</v>
      </c>
      <c r="BX8" s="251" t="str">
        <f>IF(ISNUMBER(FIND(analysismethod6,'II_Program-level standards'!Q$13)),"",'II_Program-level standards'!Q$13&amp;analysismethod6)</f>
        <v xml:space="preserve">Geomapping; 
Review of Grievances Related to Access; 
</v>
      </c>
      <c r="BY8" s="251" t="str">
        <f>IF(ISNUMBER(FIND(analysismethod6,'II_Program-level standards'!R$13)),"",'II_Program-level standards'!R$13&amp;analysismethod6)</f>
        <v xml:space="preserve">Geomapping; 
Review of Grievances Related to Access; 
</v>
      </c>
      <c r="BZ8" s="251" t="str">
        <f>IF(ISNUMBER(FIND(analysismethod6,'II_Program-level standards'!S$13)),"",'II_Program-level standards'!S$13&amp;analysismethod6)</f>
        <v xml:space="preserve">Geomapping; 
Review of Grievances Related to Access; 
</v>
      </c>
      <c r="CA8" s="251" t="str">
        <f>IF(ISNUMBER(FIND(analysismethod6,'II_Program-level standards'!T$13)),"",'II_Program-level standards'!T$13&amp;analysismethod6)</f>
        <v xml:space="preserve">Geomapping; 
Review of Grievances Related to Access; 
</v>
      </c>
      <c r="CB8" s="251" t="str">
        <f>IF(ISNUMBER(FIND(analysismethod6,'II_Program-level standards'!U$13)),"",'II_Program-level standards'!U$13&amp;analysismethod6)</f>
        <v xml:space="preserve">Geomapping; 
Review of Grievances Related to Access; 
</v>
      </c>
      <c r="CC8" s="251" t="str">
        <f>IF(ISNUMBER(FIND(analysismethod6,'II_Program-level standards'!V$13)),"",'II_Program-level standards'!V$13&amp;analysismethod6)</f>
        <v xml:space="preserve">Geomapping; 
Review of Grievances Related to Access; 
</v>
      </c>
      <c r="CD8" s="251" t="str">
        <f>IF(ISNUMBER(FIND(analysismethod6,'II_Program-level standards'!W$13)),"",'II_Program-level standards'!W$13&amp;analysismethod6)</f>
        <v xml:space="preserve">Revealed Shopper: Network Participation &amp; Appointment AvailabilityReview of Grievances Related to Access; 
</v>
      </c>
      <c r="CE8" s="251" t="str">
        <f>IF(ISNUMBER(FIND(analysismethod6,'II_Program-level standards'!X$13)),"",'II_Program-level standards'!X$13&amp;analysismethod6)</f>
        <v xml:space="preserve">Revealed Shopper: Network Participation &amp; Appointment AvailabilityReview of Grievances Related to Access; 
</v>
      </c>
      <c r="CF8" s="251" t="str">
        <f>IF(ISNUMBER(FIND(analysismethod6,'II_Program-level standards'!Y$13)),"",'II_Program-level standards'!Y$13&amp;analysismethod6)</f>
        <v xml:space="preserve">Revealed Shopper: Network Participation &amp; Appointment AvailabilityReview of Grievances Related to Access; 
</v>
      </c>
      <c r="CG8" s="251" t="str">
        <f>IF(ISNUMBER(FIND(analysismethod6,'II_Program-level standards'!Z$13)),"",'II_Program-level standards'!Z$13&amp;analysismethod6)</f>
        <v xml:space="preserve">Revealed Shopper: Network Participation &amp; Appointment AvailabilityReview of Grievances Related to Access; 
</v>
      </c>
      <c r="CH8" s="251" t="str">
        <f>IF(ISNUMBER(FIND(analysismethod6,'II_Program-level standards'!AA$13)),"",'II_Program-level standards'!AA$13&amp;analysismethod6)</f>
        <v xml:space="preserve">Revealed Shopper: Network Participation &amp; Appointment AvailabilityReview of Grievances Related to Access; 
</v>
      </c>
      <c r="CI8" s="251" t="str">
        <f>IF(ISNUMBER(FIND(analysismethod6,'II_Program-level standards'!AB$13)),"",'II_Program-level standards'!AB$13&amp;analysismethod6)</f>
        <v xml:space="preserve">Revealed Shopper: Network Participation &amp; Appointment AvailabilityReview of Grievances Related to Access; 
</v>
      </c>
      <c r="CJ8" s="251" t="str">
        <f>IF(ISNUMBER(FIND(analysismethod6,'II_Program-level standards'!AC$13)),"",'II_Program-level standards'!AC$13&amp;analysismethod6)</f>
        <v xml:space="preserve">Revealed Shopper: Network Participation &amp; Appointment AvailabilityReview of Grievances Related to Access; 
</v>
      </c>
      <c r="CK8" s="251" t="str">
        <f>IF(ISNUMBER(FIND(analysismethod6,'II_Program-level standards'!AD$13)),"",'II_Program-level standards'!AD$13&amp;analysismethod6)</f>
        <v xml:space="preserve">Revealed Shopper: Network Participation &amp; Appointment AvailabilityReview of Grievances Related to Access; 
</v>
      </c>
      <c r="CL8" s="251" t="str">
        <f>IF(ISNUMBER(FIND(analysismethod6,'II_Program-level standards'!AE$13)),"",'II_Program-level standards'!AE$13&amp;analysismethod6)</f>
        <v xml:space="preserve">Revealed Shopper: Network Participation &amp; Appointment AvailabilityReview of Grievances Related to Access; 
</v>
      </c>
      <c r="CM8" s="251" t="str">
        <f>IF(ISNUMBER(FIND(analysismethod6,'II_Program-level standards'!AF$13)),"",'II_Program-level standards'!AF$13&amp;analysismethod6)</f>
        <v xml:space="preserve">Revealed Shopper: Network Participation &amp; Appointment AvailabilityReview of Grievances Related to Access; 
</v>
      </c>
      <c r="CN8" s="251" t="str">
        <f>IF(ISNUMBER(FIND(analysismethod6,'II_Program-level standards'!AG$13)),"",'II_Program-level standards'!AG$13&amp;analysismethod6)</f>
        <v xml:space="preserve">Revealed Shopper: Network Participation &amp; Appointment AvailabilityReview of Grievances Related to Access; 
</v>
      </c>
      <c r="CO8" s="251" t="str">
        <f>IF(ISNUMBER(FIND(analysismethod6,'II_Program-level standards'!AH$13)),"",'II_Program-level standards'!AH$13&amp;analysismethod6)</f>
        <v xml:space="preserve">Revealed Shopper: Network Participation &amp; Appointment AvailabilityReview of Grievances Related to Access; 
</v>
      </c>
      <c r="CP8" s="251" t="str">
        <f>IF(ISNUMBER(FIND(analysismethod6,'II_Program-level standards'!AI$13)),"",'II_Program-level standards'!AI$13&amp;analysismethod6)</f>
        <v xml:space="preserve">Revealed Shopper: Network Participation &amp; Appointment AvailabilityReview of Grievances Related to Access; 
</v>
      </c>
      <c r="CQ8" s="251" t="str">
        <f>IF(ISNUMBER(FIND(analysismethod6,'II_Program-level standards'!AJ$13)),"",'II_Program-level standards'!AJ$13&amp;analysismethod6)</f>
        <v xml:space="preserve">Revealed Shopper: Network Participation &amp; Appointment AvailabilityReview of Grievances Related to Access; 
</v>
      </c>
      <c r="CR8" s="251" t="str">
        <f>IF(ISNUMBER(FIND(analysismethod6,'II_Program-level standards'!AK$13)),"",'II_Program-level standards'!AK$13&amp;analysismethod6)</f>
        <v xml:space="preserve">Revealed Shopper: Network Participation &amp; Appointment AvailabilityReview of Grievances Related to Access; 
</v>
      </c>
      <c r="CS8" s="251" t="str">
        <f>IF(ISNUMBER(FIND(analysismethod6,'II_Program-level standards'!AL$13)),"",'II_Program-level standards'!AL$13&amp;analysismethod6)</f>
        <v xml:space="preserve">Revealed Shopper: Network Participation &amp; Appointment AvailabilityReview of Grievances Related to Access; 
</v>
      </c>
      <c r="CT8" s="251" t="str">
        <f>IF(ISNUMBER(FIND(analysismethod6,'II_Program-level standards'!AM$13)),"",'II_Program-level standards'!AM$13&amp;analysismethod6)</f>
        <v xml:space="preserve">Revealed Shopper: Network Participation &amp; Appointment AvailabilityReview of Grievances Related to Access; 
</v>
      </c>
      <c r="CU8" s="251" t="str">
        <f>IF(ISNUMBER(FIND(analysismethod6,'II_Program-level standards'!AN$13)),"",'II_Program-level standards'!AN$13&amp;analysismethod6)</f>
        <v xml:space="preserve">Revealed Shopper: Network Participation &amp; Appointment AvailabilityReview of Grievances Related to Access; 
</v>
      </c>
      <c r="CV8" s="251" t="str">
        <f>IF(ISNUMBER(FIND(analysismethod6,'II_Program-level standards'!AO$13)),"",'II_Program-level standards'!AO$13&amp;analysismethod6)</f>
        <v xml:space="preserve">Revealed Shopper: Network Participation &amp; Appointment AvailabilityReview of Grievances Related to Access; 
</v>
      </c>
      <c r="CW8" s="251" t="str">
        <f>IF(ISNUMBER(FIND(analysismethod6,'II_Program-level standards'!AP$13)),"",'II_Program-level standards'!AP$13&amp;analysismethod6)</f>
        <v xml:space="preserve">Revealed Shopper: Network Participation &amp; Appointment AvailabilityReview of Grievances Related to Access; 
</v>
      </c>
      <c r="CX8" s="251" t="str">
        <f>IF(ISNUMBER(FIND(analysismethod6,'II_Program-level standards'!AQ$13)),"",'II_Program-level standards'!AQ$13&amp;analysismethod6)</f>
        <v xml:space="preserve">Revealed Shopper: Network Participation &amp; Appointment AvailabilityReview of Grievances Related to Access; 
</v>
      </c>
      <c r="CY8" s="251" t="str">
        <f>IF(ISNUMBER(FIND(analysismethod6,'II_Program-level standards'!AR$13)),"",'II_Program-level standards'!AR$13&amp;analysismethod6)</f>
        <v xml:space="preserve">Mandatory Provider Type Validation Analysis; 
Review of Grievances Related to Access; 
</v>
      </c>
      <c r="CZ8" s="251" t="str">
        <f>IF(ISNUMBER(FIND(analysismethod6,'II_Program-level standards'!AS$13)),"",'II_Program-level standards'!AS$13&amp;analysismethod6)</f>
        <v xml:space="preserve">Mandatory Provider Type Validation Analysis; 
Review of Grievances Related to Access; 
</v>
      </c>
      <c r="DA8" s="251" t="str">
        <f>IF(ISNUMBER(FIND(analysismethod6,'II_Program-level standards'!AT$13)),"",'II_Program-level standards'!AT$13&amp;analysismethod6)</f>
        <v xml:space="preserve">Review of Grievances Related to Access; 
</v>
      </c>
      <c r="DB8" s="251" t="str">
        <f>IF(ISNUMBER(FIND(analysismethod6,'II_Program-level standards'!AU$13)),"",'II_Program-level standards'!AU$13&amp;analysismethod6)</f>
        <v xml:space="preserve">Review of Grievances Related to Access; 
</v>
      </c>
      <c r="DC8" s="251" t="str">
        <f>IF(ISNUMBER(FIND(analysismethod6,'II_Program-level standards'!AV$13)),"",'II_Program-level standards'!AV$13&amp;analysismethod6)</f>
        <v xml:space="preserve">Review of Grievances Related to Access; 
</v>
      </c>
      <c r="DD8" s="251" t="str">
        <f>IF(ISNUMBER(FIND(analysismethod6,'II_Program-level standards'!AW$13)),"",'II_Program-level standards'!AW$13&amp;analysismethod6)</f>
        <v xml:space="preserve">Review of Grievances Related to Access; 
</v>
      </c>
      <c r="DE8" s="251" t="str">
        <f>IF(ISNUMBER(FIND(analysismethod6,'II_Program-level standards'!AX$13)),"",'II_Program-level standards'!AX$13&amp;analysismethod6)</f>
        <v xml:space="preserve">Review of Grievances Related to Access; 
</v>
      </c>
      <c r="DF8" s="251" t="str">
        <f>IF(ISNUMBER(FIND(analysismethod6,'II_Program-level standards'!AY$13)),"",'II_Program-level standards'!AY$13&amp;analysismethod6)</f>
        <v xml:space="preserve">Review of Grievances Related to Access; 
</v>
      </c>
      <c r="DG8" s="251" t="str">
        <f>IF(ISNUMBER(FIND(analysismethod6,'II_Program-level standards'!AZ$13)),"",'II_Program-level standards'!AZ$13&amp;analysismethod6)</f>
        <v xml:space="preserve">Review of Grievances Related to Access; 
</v>
      </c>
      <c r="DH8" s="251" t="str">
        <f>IF(ISNUMBER(FIND(analysismethod6,'II_Program-level standards'!BA$13)),"",'II_Program-level standards'!BA$13&amp;analysismethod6)</f>
        <v xml:space="preserve">Review of Grievances Related to Access; 
</v>
      </c>
      <c r="DI8" s="251" t="str">
        <f>IF(ISNUMBER(FIND(analysismethod6,'II_Program-level standards'!BB$13)),"",'II_Program-level standards'!BB$13&amp;analysismethod6)</f>
        <v xml:space="preserve">Review of Grievances Related to Access; 
</v>
      </c>
      <c r="DJ8" s="251" t="str">
        <f>IF(ISNUMBER(FIND(analysismethod6,'II_Program-level standards'!BC$13)),"",'II_Program-level standards'!BC$13&amp;analysismethod6)</f>
        <v xml:space="preserve">Review of Grievances Related to Access; 
</v>
      </c>
      <c r="DK8" s="251" t="str">
        <f>IF(ISNUMBER(FIND(analysismethod6,'II_Program-level standards'!BD$13)),"",'II_Program-level standards'!BD$13&amp;analysismethod6)</f>
        <v xml:space="preserve">Review of Grievances Related to Access; 
</v>
      </c>
      <c r="DL8" s="251" t="str">
        <f>IF(ISNUMBER(FIND(analysismethod6,'II_Program-level standards'!BE$13)),"",'II_Program-level standards'!BE$13&amp;analysismethod6)</f>
        <v xml:space="preserve">Review of Grievances Related to Access; 
</v>
      </c>
      <c r="DM8" s="251" t="str">
        <f>IF(ISNUMBER(FIND(analysismethod6,'II_Program-level standards'!BF$13)),"",'II_Program-level standards'!BF$13&amp;analysismethod6)</f>
        <v xml:space="preserve">Review of Grievances Related to Access; 
</v>
      </c>
      <c r="DN8" s="251" t="str">
        <f>IF(ISNUMBER(FIND(analysismethod6,'II_Program-level standards'!BG$13)),"",'II_Program-level standards'!BG$13&amp;analysismethod6)</f>
        <v xml:space="preserve">Review of Grievances Related to Access; 
</v>
      </c>
      <c r="DO8" s="251" t="str">
        <f>IF(ISNUMBER(FIND(analysismethod6,'II_Program-level standards'!BH$13)),"",'II_Program-level standards'!BH$13&amp;analysismethod6)</f>
        <v xml:space="preserve">Review of Grievances Related to Access; 
</v>
      </c>
      <c r="DP8" s="251" t="str">
        <f>IF(ISNUMBER(FIND(analysismethod6,'II_Program-level standards'!BI$13)),"",'II_Program-level standards'!BI$13&amp;analysismethod6)</f>
        <v xml:space="preserve">Review of Grievances Related to Access; 
</v>
      </c>
      <c r="DQ8" s="251" t="str">
        <f>IF(ISNUMBER(FIND(analysismethod6,'II_Program-level standards'!BJ$13)),"",'II_Program-level standards'!BJ$13&amp;analysismethod6)</f>
        <v xml:space="preserve">Review of Grievances Related to Access; 
</v>
      </c>
      <c r="DR8" s="251" t="str">
        <f>IF(ISNUMBER(FIND(analysismethod6,'II_Program-level standards'!BK$13)),"",'II_Program-level standards'!BK$13&amp;analysismethod6)</f>
        <v xml:space="preserve">Review of Grievances Related to Access; 
</v>
      </c>
      <c r="DS8" s="251" t="str">
        <f>IF(ISNUMBER(FIND(analysismethod6,'II_Program-level standards'!BL$13)),"",'II_Program-level standards'!BL$13&amp;analysismethod6)</f>
        <v xml:space="preserve">Review of Grievances Related to Access; 
</v>
      </c>
      <c r="DT8" s="251" t="str">
        <f>IF(ISNUMBER(FIND(analysismethod6,'II_Program-level standards'!BM$13)),"",'II_Program-level standards'!BM$13&amp;analysismethod6)</f>
        <v xml:space="preserve">Review of Grievances Related to Access; 
</v>
      </c>
      <c r="DU8" s="251" t="str">
        <f>IF(ISNUMBER(FIND(analysismethod6,'II_Program-level standards'!BN$13)),"",'II_Program-level standards'!BN$13&amp;analysismethod6)</f>
        <v xml:space="preserve">Review of Grievances Related to Access; 
</v>
      </c>
      <c r="DV8" s="251" t="str">
        <f>IF(ISNUMBER(FIND(analysismethod6,'II_Program-level standards'!BO$13)),"",'II_Program-level standards'!BO$13&amp;analysismethod6)</f>
        <v xml:space="preserve">Review of Grievances Related to Access; 
</v>
      </c>
      <c r="DW8" s="251" t="str">
        <f>IF(ISNUMBER(FIND(analysismethod6,'II_Program-level standards'!BP$13)),"",'II_Program-level standards'!BP$13&amp;analysismethod6)</f>
        <v xml:space="preserve">Review of Grievances Related to Access; 
</v>
      </c>
      <c r="DX8" s="251" t="str">
        <f>IF(ISNUMBER(FIND(analysismethod6,'II_Program-level standards'!BQ$13)),"",'II_Program-level standards'!BQ$13&amp;analysismethod6)</f>
        <v xml:space="preserve">Review of Grievances Related to Access; 
</v>
      </c>
      <c r="DY8" s="251" t="str">
        <f>IF(ISNUMBER(FIND(analysismethod6,'II_Program-level standards'!BR$13)),"",'II_Program-level standards'!BR$13&amp;analysismethod6)</f>
        <v xml:space="preserve">Review of Grievances Related to Access; 
</v>
      </c>
      <c r="DZ8" s="251" t="str">
        <f>IF(ISNUMBER(FIND(analysismethod6,'II_Program-level standards'!BS$13)),"",'II_Program-level standards'!BS$13&amp;analysismethod6)</f>
        <v xml:space="preserve">Review of Grievances Related to Access; 
</v>
      </c>
      <c r="EA8" s="251" t="str">
        <f>IF(ISNUMBER(FIND(analysismethod6,'II_Program-level standards'!BT$13)),"",'II_Program-level standards'!BT$13&amp;analysismethod6)</f>
        <v xml:space="preserve">Review of Grievances Related to Access; 
</v>
      </c>
      <c r="EB8" s="251" t="str">
        <f>IF(ISNUMBER(FIND(analysismethod6,'II_Program-level standards'!BU$13)),"",'II_Program-level standards'!BU$13&amp;analysismethod6)</f>
        <v xml:space="preserve">Review of Grievances Related to Access; 
</v>
      </c>
      <c r="EC8" s="251" t="str">
        <f>IF(ISNUMBER(FIND(analysismethod6,'II_Program-level standards'!BV$13)),"",'II_Program-level standards'!BV$13&amp;analysismethod6)</f>
        <v xml:space="preserve">Review of Grievances Related to Access; 
</v>
      </c>
      <c r="ED8" s="251" t="str">
        <f>IF(ISNUMBER(FIND(analysismethod6,'II_Program-level standards'!BW$13)),"",'II_Program-level standards'!BW$13&amp;analysismethod6)</f>
        <v xml:space="preserve">Review of Grievances Related to Access; 
</v>
      </c>
      <c r="EE8" s="251" t="str">
        <f>IF(ISNUMBER(FIND(analysismethod6,'II_Program-level standards'!BX$13)),"",'II_Program-level standards'!BX$13&amp;analysismethod6)</f>
        <v xml:space="preserve">Review of Grievances Related to Access; 
</v>
      </c>
      <c r="EF8" s="251" t="str">
        <f>IF(ISNUMBER(FIND(analysismethod6,'II_Program-level standards'!BY$13)),"",'II_Program-level standards'!BY$13&amp;analysismethod6)</f>
        <v xml:space="preserve">Review of Grievances Related to Access; 
</v>
      </c>
      <c r="EG8" s="251" t="str">
        <f>IF(ISNUMBER(FIND(analysismethod6,'II_Program-level standards'!BZ$13)),"",'II_Program-level standards'!BZ$13&amp;analysismethod6)</f>
        <v xml:space="preserve">Review of Grievances Related to Access; 
</v>
      </c>
      <c r="EH8" s="251" t="str">
        <f>IF(ISNUMBER(FIND(analysismethod6,'II_Program-level standards'!CA$13)),"",'II_Program-level standards'!CA$13&amp;analysismethod6)</f>
        <v xml:space="preserve">Review of Grievances Related to Access; 
</v>
      </c>
      <c r="EI8" s="251" t="str">
        <f>IF(ISNUMBER(FIND(analysismethod6,'II_Program-level standards'!CB$13)),"",'II_Program-level standards'!CB$13&amp;analysismethod6)</f>
        <v xml:space="preserve">Review of Grievances Related to Access; 
</v>
      </c>
      <c r="EJ8" s="251" t="str">
        <f>IF(ISNUMBER(FIND(analysismethod6,'II_Program-level standards'!CC$13)),"",'II_Program-level standards'!CC$13&amp;analysismethod6)</f>
        <v xml:space="preserve">Review of Grievances Related to Access; 
</v>
      </c>
      <c r="EK8" s="251" t="str">
        <f>IF(ISNUMBER(FIND(analysismethod6,'II_Program-level standards'!CD$13)),"",'II_Program-level standards'!CD$13&amp;analysismethod6)</f>
        <v xml:space="preserve">Review of Grievances Related to Access; 
</v>
      </c>
      <c r="EL8" s="251" t="str">
        <f>IF(ISNUMBER(FIND(analysismethod6,'II_Program-level standards'!CE$13)),"",'II_Program-level standards'!CE$13&amp;analysismethod6)</f>
        <v xml:space="preserve">Review of Grievances Related to Access; 
</v>
      </c>
      <c r="EM8" s="251" t="str">
        <f>IF(ISNUMBER(FIND(analysismethod6,'II_Program-level standards'!CF$13)),"",'II_Program-level standards'!CF$13&amp;analysismethod6)</f>
        <v xml:space="preserve">Review of Grievances Related to Access; 
</v>
      </c>
      <c r="EN8" s="251" t="str">
        <f>IF(ISNUMBER(FIND(analysismethod6,'II_Program-level standards'!CG$13)),"",'II_Program-level standards'!CG$13&amp;analysismethod6)</f>
        <v xml:space="preserve">Review of Grievances Related to Access; 
</v>
      </c>
      <c r="EO8" s="251" t="str">
        <f>IF(ISNUMBER(FIND(analysismethod6,'II_Program-level standards'!CH$13)),"",'II_Program-level standards'!CH$13&amp;analysismethod6)</f>
        <v xml:space="preserve">Review of Grievances Related to Access; 
</v>
      </c>
      <c r="EP8" s="251" t="str">
        <f>IF(ISNUMBER(FIND(analysismethod6,'II_Program-level standards'!CI$13)),"",'II_Program-level standards'!CI$13&amp;analysismethod6)</f>
        <v xml:space="preserve">Review of Grievances Related to Access; 
</v>
      </c>
      <c r="EQ8" s="251" t="str">
        <f>IF(ISNUMBER(FIND(analysismethod6,'II_Program-level standards'!CJ$13)),"",'II_Program-level standards'!CJ$13&amp;analysismethod6)</f>
        <v xml:space="preserve">Review of Grievances Related to Access; 
</v>
      </c>
      <c r="ER8" s="251" t="str">
        <f>IF(ISNUMBER(FIND(analysismethod6,'II_Program-level standards'!CK$13)),"",'II_Program-level standards'!CK$13&amp;analysismethod6)</f>
        <v xml:space="preserve">Review of Grievances Related to Access; 
</v>
      </c>
      <c r="ES8" s="251" t="str">
        <f>IF(ISNUMBER(FIND(analysismethod6,'II_Program-level standards'!CL$13)),"",'II_Program-level standards'!CL$13&amp;analysismethod6)</f>
        <v xml:space="preserve">Review of Grievances Related to Access; 
</v>
      </c>
      <c r="ET8" s="251" t="str">
        <f>IF(ISNUMBER(FIND(analysismethod6,'II_Program-level standards'!CM$13)),"",'II_Program-level standards'!CM$13&amp;analysismethod6)</f>
        <v xml:space="preserve">Review of Grievances Related to Access; 
</v>
      </c>
      <c r="EU8" s="251" t="str">
        <f>IF(ISNUMBER(FIND(analysismethod6,'II_Program-level standards'!CN$13)),"",'II_Program-level standards'!CN$13&amp;analysismethod6)</f>
        <v xml:space="preserve">Review of Grievances Related to Access; 
</v>
      </c>
      <c r="EV8" s="251" t="str">
        <f>IF(ISNUMBER(FIND(analysismethod6,'II_Program-level standards'!CO$13)),"",'II_Program-level standards'!CO$13&amp;analysismethod6)</f>
        <v xml:space="preserve">Review of Grievances Related to Access; 
</v>
      </c>
      <c r="EW8" s="251" t="str">
        <f>IF(ISNUMBER(FIND(analysismethod6,'II_Program-level standards'!CP$13)),"",'II_Program-level standards'!CP$13&amp;analysismethod6)</f>
        <v xml:space="preserve">Review of Grievances Related to Access; 
</v>
      </c>
      <c r="EX8" s="251" t="str">
        <f>IF(ISNUMBER(FIND(analysismethod6,'II_Program-level standards'!CQ$13)),"",'II_Program-level standards'!CQ$13&amp;analysismethod6)</f>
        <v xml:space="preserve">Review of Grievances Related to Access; 
</v>
      </c>
      <c r="EY8" s="251" t="str">
        <f>IF(ISNUMBER(FIND(analysismethod6,'II_Program-level standards'!CR$13)),"",'II_Program-level standards'!CR$13&amp;analysismethod6)</f>
        <v xml:space="preserve">Review of Grievances Related to Access; 
</v>
      </c>
      <c r="EZ8" s="251" t="str">
        <f>IF(ISNUMBER(FIND(analysismethod6,'II_Program-level standards'!CS$13)),"",'II_Program-level standards'!CS$13&amp;analysismethod6)</f>
        <v xml:space="preserve">Review of Grievances Related to Access; 
</v>
      </c>
      <c r="FA8" s="251" t="str">
        <f>IF(ISNUMBER(FIND(analysismethod6,'II_Program-level standards'!CT$13)),"",'II_Program-level standards'!CT$13&amp;analysismethod6)</f>
        <v xml:space="preserve">Review of Grievances Related to Access; 
</v>
      </c>
      <c r="FB8" s="251" t="str">
        <f>IF(ISNUMBER(FIND(analysismethod6,'II_Program-level standards'!CU$13)),"",'II_Program-level standards'!CU$13&amp;analysismethod6)</f>
        <v xml:space="preserve">Review of Grievances Related to Access; 
</v>
      </c>
      <c r="FC8" s="251" t="str">
        <f>IF(ISNUMBER(FIND(analysismethod6,'II_Program-level standards'!CV$13)),"",'II_Program-level standards'!CV$13&amp;analysismethod6)</f>
        <v xml:space="preserve">Review of Grievances Related to Access; 
</v>
      </c>
      <c r="FD8" s="251" t="str">
        <f>IF(ISNUMBER(FIND(analysismethod6,'II_Program-level standards'!CW$13)),"",'II_Program-level standards'!CW$13&amp;analysismethod6)</f>
        <v xml:space="preserve">Review of Grievances Related to Access; 
</v>
      </c>
      <c r="FE8" s="251" t="str">
        <f>IF(ISNUMBER(FIND(analysismethod6,'II_Program-level standards'!CX$13)),"",'II_Program-level standards'!CX$13&amp;analysismethod6)</f>
        <v xml:space="preserve">Review of Grievances Related to Access; 
</v>
      </c>
      <c r="FF8" s="251" t="str">
        <f>IF(ISNUMBER(FIND(analysismethod6,'II_Program-level standards'!CY$13)),"",'II_Program-level standards'!CY$13&amp;analysismethod6)</f>
        <v xml:space="preserve">Review of Grievances Related to Access; 
</v>
      </c>
      <c r="FG8" s="252" t="str">
        <f>IF(ISNUMBER(FIND(analysismethod6,'II_Program-level standards'!CZ$13)),"",'II_Program-level standards'!CZ$13&amp;analysismethod6)</f>
        <v xml:space="preserve">Review of Grievances Related to Access; 
</v>
      </c>
    </row>
    <row r="9" spans="1:212" ht="98.1">
      <c r="B9" s="11" t="s">
        <v>711</v>
      </c>
      <c r="C9" s="17"/>
      <c r="D9" s="17"/>
      <c r="E9" s="17"/>
      <c r="F9" s="17"/>
      <c r="G9" s="11"/>
      <c r="I9" s="3" t="s">
        <v>154</v>
      </c>
      <c r="J9" s="32" t="str">
        <f>IF('I_State and program information'!E31="","",'I_State and program information'!E31&amp;"; ")</f>
        <v xml:space="preserve">Kern Health Systems (KHS); </v>
      </c>
      <c r="K9" s="41" t="str">
        <f>IF(ISNUMBER(FIND(plan7,'I_State and program information'!$E$52)),"",'I_State and program information'!$E$52&amp;plan7)</f>
        <v xml:space="preserve">AllKern Health Systems (KHS); </v>
      </c>
      <c r="L9" s="41" t="str">
        <f>IF(ISNUMBER(FIND(plan7,'I_State and program information'!$E$56)),"",'I_State and program information'!$E$56&amp;plan7)</f>
        <v xml:space="preserve">AllKern Health Systems (KHS); </v>
      </c>
      <c r="M9" s="41" t="str">
        <f>IF(ISNUMBER(FIND(plan7,'I_State and program information'!$E$60)),"",'I_State and program information'!$E$60&amp;plan7)</f>
        <v xml:space="preserve">Kern Health Systems (KHS); </v>
      </c>
      <c r="N9" s="41" t="str">
        <f>IF(ISNUMBER(FIND(plan7,'I_State and program information'!$E$64)),"",'I_State and program information'!$E$64&amp;plan7)</f>
        <v xml:space="preserve">Kern Health Systems (KHS); </v>
      </c>
      <c r="O9" s="41" t="str">
        <f>IF(ISNUMBER(FIND(plan7,'I_State and program information'!$E$68)),"",'I_State and program information'!$E$68&amp;plan7)</f>
        <v xml:space="preserve">Kern Health Systems (KHS); </v>
      </c>
      <c r="P9" s="41" t="str">
        <f>IF(ISNUMBER(FIND(plan7,'I_State and program information'!$E$72)),"",'I_State and program information'!$E$72&amp;plan7)</f>
        <v xml:space="preserve">AllKern Health Systems (KHS); </v>
      </c>
      <c r="Q9" s="41" t="str">
        <f>IF(ISNUMBER(FIND(plan7,'I_State and program information'!$E$76)),"",'I_State and program information'!$E$76&amp;plan7)</f>
        <v xml:space="preserve">Kern Health Systems (KHS); </v>
      </c>
      <c r="R9" s="41" t="str">
        <f>IF(ISNUMBER(FIND(plan7,'I_State and program information'!$E$82)),"",'I_State and program information'!$E$82&amp;plan7)</f>
        <v xml:space="preserve">AllKern Health Systems (KHS); </v>
      </c>
      <c r="S9" s="41" t="str">
        <f>IF(ISNUMBER(FIND(plan7,'I_State and program information'!$E$88)),"",'I_State and program information'!$E$88&amp;plan7)</f>
        <v xml:space="preserve">AllKern Health Systems (KHS); </v>
      </c>
      <c r="T9" s="41" t="str">
        <f>IF(ISNUMBER(FIND(plan7,'I_State and program information'!$E$94)),"",'I_State and program information'!$E$94&amp;plan7)</f>
        <v xml:space="preserve">AllKern Health Systems (KHS); </v>
      </c>
      <c r="U9" s="3" t="s">
        <v>141</v>
      </c>
      <c r="V9" s="3" t="s">
        <v>712</v>
      </c>
      <c r="W9" s="18" t="s">
        <v>166</v>
      </c>
      <c r="Y9" s="3" t="s">
        <v>713</v>
      </c>
      <c r="AD9" s="3" t="s">
        <v>714</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demonstrate that its network includes sufficient family planning providers to ensure timely access to covered services;
</v>
      </c>
      <c r="AG9" s="62" t="str">
        <f>IF(ISNUMBER(FIND(dsreq7,'III_Plan comp 438.206 All plans'!G$8)),"",'III_Plan comp 438.206 All plans'!G$8&amp;dsreq7)</f>
        <v xml:space="preserve">Does not demonstrate that its network includes sufficient family planning providers to ensure timely access to covered services;
</v>
      </c>
      <c r="AH9" s="62" t="str">
        <f>IF(ISNUMBER(FIND(dsreq7,'III_Plan comp 438.206 All plans'!H$8)),"",'III_Plan comp 438.206 All plans'!H$8&amp;dsreq7)</f>
        <v xml:space="preserve">Does not demonstrate that its network includes sufficient family planning providers to ensure timely access to covered services;
</v>
      </c>
      <c r="AI9" s="62" t="str">
        <f>IF(ISNUMBER(FIND(dsreq7,'III_Plan comp 438.206 All plans'!I$8)),"",'III_Plan comp 438.206 All plans'!I$8&amp;dsreq7)</f>
        <v xml:space="preserve">Does not demonstrate that its network includes sufficient family planning providers to ensure timely access to covered services;
</v>
      </c>
      <c r="AJ9" s="62" t="str">
        <f>IF(ISNUMBER(FIND(dsreq7,'III_Plan comp 438.206 All plans'!J$8)),"",'III_Plan comp 438.206 All plans'!J$8&amp;dsreq7)</f>
        <v xml:space="preserve">Does not demonstrate that its network includes sufficient family planning providers to ensure timely access to covered services;
</v>
      </c>
      <c r="AK9" s="62" t="str">
        <f>IF(ISNUMBER(FIND(dsreq7,'III_Plan comp 438.206 All plans'!K$8)),"",'III_Plan comp 438.206 All plans'!K$8&amp;dsreq7)</f>
        <v xml:space="preserve">Does not demonstrate that its network includes sufficient family planning providers to ensure timely access to covered services;
</v>
      </c>
      <c r="AL9" s="62" t="str">
        <f>IF(ISNUMBER(FIND(dsreq7,'III_Plan comp 438.206 All plans'!L$8)),"",'III_Plan comp 438.206 All plans'!L$8&amp;dsreq7)</f>
        <v xml:space="preserve">Does not demonstrate that its network includes sufficient family planning providers to ensure timely access to covered services;
</v>
      </c>
      <c r="AM9" s="62" t="str">
        <f>IF(ISNUMBER(FIND(dsreq7,'III_Plan comp 438.206 All plans'!M$8)),"",'III_Plan comp 438.206 All plans'!M$8&amp;dsreq7)</f>
        <v xml:space="preserve">Does not demonstrate that its network includes sufficient family planning providers to ensure timely access to covered services;
</v>
      </c>
      <c r="AN9" s="62" t="str">
        <f>IF(ISNUMBER(FIND(dsreq7,'III_Plan comp 438.206 All plans'!N$8)),"",'III_Plan comp 438.206 All plans'!N$8&amp;dsreq7)</f>
        <v xml:space="preserve">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6.1">
      <c r="B10" s="11" t="s">
        <v>715</v>
      </c>
      <c r="C10" s="17"/>
      <c r="D10" s="17"/>
      <c r="E10" s="17"/>
      <c r="F10" s="17"/>
      <c r="G10" s="11"/>
      <c r="I10" s="67" t="s">
        <v>693</v>
      </c>
      <c r="J10" s="32" t="str">
        <f>IF('I_State and program information'!E32="","",'I_State and program information'!E32&amp;"; ")</f>
        <v xml:space="preserve">KP Cal LLC NorCal &amp; SoCal (Kaiser); </v>
      </c>
      <c r="K10" s="41" t="str">
        <f>IF(ISNUMBER(FIND(plan8,'I_State and program information'!$E$52)),"",'I_State and program information'!$E$52&amp;plan8)</f>
        <v xml:space="preserve">AllKP Cal LLC NorCal &amp; SoCal (Kaiser); </v>
      </c>
      <c r="L10" s="41" t="str">
        <f>IF(ISNUMBER(FIND(plan8,'I_State and program information'!$E$56)),"",'I_State and program information'!$E$56&amp;plan8)</f>
        <v xml:space="preserve">AllKP Cal LLC NorCal &amp; SoCal (Kaiser); </v>
      </c>
      <c r="M10" s="41" t="str">
        <f>IF(ISNUMBER(FIND(plan8,'I_State and program information'!$E$60)),"",'I_State and program information'!$E$60&amp;plan8)</f>
        <v xml:space="preserve">KP Cal LLC NorCal &amp; SoCal (Kaiser); </v>
      </c>
      <c r="N10" s="41" t="str">
        <f>IF(ISNUMBER(FIND(plan8,'I_State and program information'!$E$64)),"",'I_State and program information'!$E$64&amp;plan8)</f>
        <v xml:space="preserve">KP Cal LLC NorCal &amp; SoCal (Kaiser); </v>
      </c>
      <c r="O10" s="41" t="str">
        <f>IF(ISNUMBER(FIND(plan8,'I_State and program information'!$E$68)),"",'I_State and program information'!$E$68&amp;plan8)</f>
        <v xml:space="preserve">KP Cal LLC NorCal &amp; SoCal (Kaiser); </v>
      </c>
      <c r="P10" s="41" t="str">
        <f>IF(ISNUMBER(FIND(plan8,'I_State and program information'!$E$72)),"",'I_State and program information'!$E$72&amp;plan8)</f>
        <v xml:space="preserve">AllKP Cal LLC NorCal &amp; SoCal (Kaiser); </v>
      </c>
      <c r="Q10" s="41" t="str">
        <f>IF(ISNUMBER(FIND(plan8,'I_State and program information'!$E$76)),"",'I_State and program information'!$E$76&amp;plan8)</f>
        <v xml:space="preserve">KP Cal LLC NorCal &amp; SoCal (Kaiser); </v>
      </c>
      <c r="R10" s="41" t="str">
        <f>IF(ISNUMBER(FIND(plan8,'I_State and program information'!$E$82)),"",'I_State and program information'!$E$82&amp;plan8)</f>
        <v xml:space="preserve">AllKP Cal LLC NorCal &amp; SoCal (Kaiser); </v>
      </c>
      <c r="S10" s="41" t="str">
        <f>IF(ISNUMBER(FIND(plan8,'I_State and program information'!$E$88)),"",'I_State and program information'!$E$88&amp;plan8)</f>
        <v xml:space="preserve">AllKP Cal LLC NorCal &amp; SoCal (Kaiser); </v>
      </c>
      <c r="T10" s="41" t="str">
        <f>IF(ISNUMBER(FIND(plan8,'I_State and program information'!$E$94)),"",'I_State and program information'!$E$94&amp;plan8)</f>
        <v xml:space="preserve">AllKP Cal LLC NorCal &amp; SoCal (Kaiser); </v>
      </c>
      <c r="U10" s="3" t="s">
        <v>143</v>
      </c>
      <c r="V10" s="3" t="s">
        <v>716</v>
      </c>
      <c r="W10" s="19" t="s">
        <v>693</v>
      </c>
      <c r="Y10" s="3" t="s">
        <v>717</v>
      </c>
      <c r="BK10" s="250" t="str">
        <f>IF('I_State and program information'!$E$79&lt;&gt;"",'I_State and program information'!E79&amp;"; "&amp;CHAR(10)&amp;CHAR(10),"")</f>
        <v xml:space="preserve">Revealed Shopper: Network Participation &amp; Appointment Availability; 
</v>
      </c>
      <c r="BL10" s="251" t="str">
        <f>IF(ISNUMBER(FIND(analysismethod8,'II_Program-level standards'!E$13)),"",'II_Program-level standards'!E$13&amp;analysismethod8)</f>
        <v xml:space="preserve">FTE Ratio Analysis; 
Revealed Shopper: Network Participation &amp; Appointment Availability; 
</v>
      </c>
      <c r="BM10" s="251" t="str">
        <f>IF(ISNUMBER(FIND(analysismethod8,'II_Program-level standards'!F$13)),"",'II_Program-level standards'!F$13&amp;analysismethod8)</f>
        <v xml:space="preserve">FTE Ratio Analysis; 
Revealed Shopper: Network Participation &amp; Appointment Availability; 
</v>
      </c>
      <c r="BN10" s="251" t="str">
        <f>IF(ISNUMBER(FIND(analysismethod8,'II_Program-level standards'!G$13)),"",'II_Program-level standards'!G$13&amp;analysismethod8)</f>
        <v xml:space="preserve">FTE Ratio Analysis; 
Revealed Shopper: Network Participation &amp; Appointment Availability; 
</v>
      </c>
      <c r="BO10" s="251" t="str">
        <f>IF(ISNUMBER(FIND(analysismethod8,'II_Program-level standards'!H$13)),"",'II_Program-level standards'!H$13&amp;analysismethod8)</f>
        <v xml:space="preserve">Geomapping; 
Revealed Shopper: Network Participation &amp; Appointment Availability; 
</v>
      </c>
      <c r="BP10" s="251" t="str">
        <f>IF(ISNUMBER(FIND(analysismethod8,'II_Program-level standards'!I$13)),"",'II_Program-level standards'!I$13&amp;analysismethod8)</f>
        <v xml:space="preserve">Geomapping; 
Revealed Shopper: Network Participation &amp; Appointment Availability; 
</v>
      </c>
      <c r="BQ10" s="251" t="str">
        <f>IF(ISNUMBER(FIND(analysismethod8,'II_Program-level standards'!J$13)),"",'II_Program-level standards'!J$13&amp;analysismethod8)</f>
        <v xml:space="preserve">Geomapping; 
Revealed Shopper: Network Participation &amp; Appointment Availability; 
</v>
      </c>
      <c r="BR10" s="251" t="str">
        <f>IF(ISNUMBER(FIND(analysismethod8,'II_Program-level standards'!K$13)),"",'II_Program-level standards'!K$13&amp;analysismethod8)</f>
        <v xml:space="preserve">Geomapping; 
Revealed Shopper: Network Participation &amp; Appointment Availability; 
</v>
      </c>
      <c r="BS10" s="251" t="str">
        <f>IF(ISNUMBER(FIND(analysismethod8,'II_Program-level standards'!L$13)),"",'II_Program-level standards'!L$13&amp;analysismethod8)</f>
        <v xml:space="preserve">Geomapping; 
Revealed Shopper: Network Participation &amp; Appointment Availability; 
</v>
      </c>
      <c r="BT10" s="251" t="str">
        <f>IF(ISNUMBER(FIND(analysismethod8,'II_Program-level standards'!M$13)),"",'II_Program-level standards'!M$13&amp;analysismethod8)</f>
        <v xml:space="preserve">Geomapping; 
Revealed Shopper: Network Participation &amp; Appointment Availability; 
</v>
      </c>
      <c r="BU10" s="251" t="str">
        <f>IF(ISNUMBER(FIND(analysismethod8,'II_Program-level standards'!N$13)),"",'II_Program-level standards'!N$13&amp;analysismethod8)</f>
        <v xml:space="preserve">Geomapping; 
Revealed Shopper: Network Participation &amp; Appointment Availability; 
</v>
      </c>
      <c r="BV10" s="251" t="str">
        <f>IF(ISNUMBER(FIND(analysismethod8,'II_Program-level standards'!O$13)),"",'II_Program-level standards'!O$13&amp;analysismethod8)</f>
        <v xml:space="preserve">Geomapping; 
Revealed Shopper: Network Participation &amp; Appointment Availability; 
</v>
      </c>
      <c r="BW10" s="251" t="str">
        <f>IF(ISNUMBER(FIND(analysismethod8,'II_Program-level standards'!P$13)),"",'II_Program-level standards'!P$13&amp;analysismethod8)</f>
        <v xml:space="preserve">Geomapping; 
Revealed Shopper: Network Participation &amp; Appointment Availability; 
</v>
      </c>
      <c r="BX10" s="251" t="str">
        <f>IF(ISNUMBER(FIND(analysismethod8,'II_Program-level standards'!Q$13)),"",'II_Program-level standards'!Q$13&amp;analysismethod8)</f>
        <v xml:space="preserve">Geomapping; 
Revealed Shopper: Network Participation &amp; Appointment Availability; 
</v>
      </c>
      <c r="BY10" s="251" t="str">
        <f>IF(ISNUMBER(FIND(analysismethod8,'II_Program-level standards'!R$13)),"",'II_Program-level standards'!R$13&amp;analysismethod8)</f>
        <v xml:space="preserve">Geomapping; 
Revealed Shopper: Network Participation &amp; Appointment Availability; 
</v>
      </c>
      <c r="BZ10" s="251" t="str">
        <f>IF(ISNUMBER(FIND(analysismethod8,'II_Program-level standards'!S$13)),"",'II_Program-level standards'!S$13&amp;analysismethod8)</f>
        <v xml:space="preserve">Geomapping; 
Revealed Shopper: Network Participation &amp; Appointment Availability; 
</v>
      </c>
      <c r="CA10" s="251" t="str">
        <f>IF(ISNUMBER(FIND(analysismethod8,'II_Program-level standards'!T$13)),"",'II_Program-level standards'!T$13&amp;analysismethod8)</f>
        <v xml:space="preserve">Geomapping; 
Revealed Shopper: Network Participation &amp; Appointment Availability; 
</v>
      </c>
      <c r="CB10" s="251" t="str">
        <f>IF(ISNUMBER(FIND(analysismethod8,'II_Program-level standards'!U$13)),"",'II_Program-level standards'!U$13&amp;analysismethod8)</f>
        <v xml:space="preserve">Geomapping; 
Revealed Shopper: Network Participation &amp; Appointment Availability; 
</v>
      </c>
      <c r="CC10" s="251" t="str">
        <f>IF(ISNUMBER(FIND(analysismethod8,'II_Program-level standards'!V$13)),"",'II_Program-level standards'!V$13&amp;analysismethod8)</f>
        <v xml:space="preserve">Geomapping; 
Revealed Shopper: Network Participation &amp; Appointment Availability; 
</v>
      </c>
      <c r="CD10" s="251" t="str">
        <f>IF(ISNUMBER(FIND(analysismethod8,'II_Program-level standards'!W$13)),"",'II_Program-level standards'!W$13&amp;analysismethod8)</f>
        <v xml:space="preserve">Revealed Shopper: Network Participation &amp; Appointment AvailabilityRevealed Shopper: Network Participation &amp; Appointment Availability; 
</v>
      </c>
      <c r="CE10" s="251" t="str">
        <f>IF(ISNUMBER(FIND(analysismethod8,'II_Program-level standards'!X$13)),"",'II_Program-level standards'!X$13&amp;analysismethod8)</f>
        <v xml:space="preserve">Revealed Shopper: Network Participation &amp; Appointment AvailabilityRevealed Shopper: Network Participation &amp; Appointment Availability; 
</v>
      </c>
      <c r="CF10" s="251" t="str">
        <f>IF(ISNUMBER(FIND(analysismethod8,'II_Program-level standards'!Y$13)),"",'II_Program-level standards'!Y$13&amp;analysismethod8)</f>
        <v xml:space="preserve">Revealed Shopper: Network Participation &amp; Appointment AvailabilityRevealed Shopper: Network Participation &amp; Appointment Availability; 
</v>
      </c>
      <c r="CG10" s="251" t="str">
        <f>IF(ISNUMBER(FIND(analysismethod8,'II_Program-level standards'!Z$13)),"",'II_Program-level standards'!Z$13&amp;analysismethod8)</f>
        <v xml:space="preserve">Revealed Shopper: Network Participation &amp; Appointment AvailabilityRevealed Shopper: Network Participation &amp; Appointment Availability; 
</v>
      </c>
      <c r="CH10" s="251" t="str">
        <f>IF(ISNUMBER(FIND(analysismethod8,'II_Program-level standards'!AA$13)),"",'II_Program-level standards'!AA$13&amp;analysismethod8)</f>
        <v xml:space="preserve">Revealed Shopper: Network Participation &amp; Appointment AvailabilityRevealed Shopper: Network Participation &amp; Appointment Availability; 
</v>
      </c>
      <c r="CI10" s="251" t="str">
        <f>IF(ISNUMBER(FIND(analysismethod8,'II_Program-level standards'!AB$13)),"",'II_Program-level standards'!AB$13&amp;analysismethod8)</f>
        <v xml:space="preserve">Revealed Shopper: Network Participation &amp; Appointment AvailabilityRevealed Shopper: Network Participation &amp; Appointment Availability; 
</v>
      </c>
      <c r="CJ10" s="251" t="str">
        <f>IF(ISNUMBER(FIND(analysismethod8,'II_Program-level standards'!AC$13)),"",'II_Program-level standards'!AC$13&amp;analysismethod8)</f>
        <v xml:space="preserve">Revealed Shopper: Network Participation &amp; Appointment AvailabilityRevealed Shopper: Network Participation &amp; Appointment Availability; 
</v>
      </c>
      <c r="CK10" s="251" t="str">
        <f>IF(ISNUMBER(FIND(analysismethod8,'II_Program-level standards'!AD$13)),"",'II_Program-level standards'!AD$13&amp;analysismethod8)</f>
        <v xml:space="preserve">Revealed Shopper: Network Participation &amp; Appointment AvailabilityRevealed Shopper: Network Participation &amp; Appointment Availability; 
</v>
      </c>
      <c r="CL10" s="251" t="str">
        <f>IF(ISNUMBER(FIND(analysismethod8,'II_Program-level standards'!AE$13)),"",'II_Program-level standards'!AE$13&amp;analysismethod8)</f>
        <v xml:space="preserve">Revealed Shopper: Network Participation &amp; Appointment AvailabilityRevealed Shopper: Network Participation &amp; Appointment Availability; 
</v>
      </c>
      <c r="CM10" s="251" t="str">
        <f>IF(ISNUMBER(FIND(analysismethod8,'II_Program-level standards'!AF$13)),"",'II_Program-level standards'!AF$13&amp;analysismethod8)</f>
        <v xml:space="preserve">Revealed Shopper: Network Participation &amp; Appointment AvailabilityRevealed Shopper: Network Participation &amp; Appointment Availability; 
</v>
      </c>
      <c r="CN10" s="251" t="str">
        <f>IF(ISNUMBER(FIND(analysismethod8,'II_Program-level standards'!AG$13)),"",'II_Program-level standards'!AG$13&amp;analysismethod8)</f>
        <v xml:space="preserve">Revealed Shopper: Network Participation &amp; Appointment AvailabilityRevealed Shopper: Network Participation &amp; Appointment Availability; 
</v>
      </c>
      <c r="CO10" s="251" t="str">
        <f>IF(ISNUMBER(FIND(analysismethod8,'II_Program-level standards'!AH$13)),"",'II_Program-level standards'!AH$13&amp;analysismethod8)</f>
        <v xml:space="preserve">Revealed Shopper: Network Participation &amp; Appointment AvailabilityRevealed Shopper: Network Participation &amp; Appointment Availability; 
</v>
      </c>
      <c r="CP10" s="251" t="str">
        <f>IF(ISNUMBER(FIND(analysismethod8,'II_Program-level standards'!AI$13)),"",'II_Program-level standards'!AI$13&amp;analysismethod8)</f>
        <v xml:space="preserve">Revealed Shopper: Network Participation &amp; Appointment AvailabilityRevealed Shopper: Network Participation &amp; Appointment Availability; 
</v>
      </c>
      <c r="CQ10" s="251" t="str">
        <f>IF(ISNUMBER(FIND(analysismethod8,'II_Program-level standards'!AJ$13)),"",'II_Program-level standards'!AJ$13&amp;analysismethod8)</f>
        <v xml:space="preserve">Revealed Shopper: Network Participation &amp; Appointment AvailabilityRevealed Shopper: Network Participation &amp; Appointment Availability; 
</v>
      </c>
      <c r="CR10" s="251" t="str">
        <f>IF(ISNUMBER(FIND(analysismethod8,'II_Program-level standards'!AK$13)),"",'II_Program-level standards'!AK$13&amp;analysismethod8)</f>
        <v xml:space="preserve">Revealed Shopper: Network Participation &amp; Appointment AvailabilityRevealed Shopper: Network Participation &amp; Appointment Availability; 
</v>
      </c>
      <c r="CS10" s="251" t="str">
        <f>IF(ISNUMBER(FIND(analysismethod8,'II_Program-level standards'!AL$13)),"",'II_Program-level standards'!AL$13&amp;analysismethod8)</f>
        <v xml:space="preserve">Revealed Shopper: Network Participation &amp; Appointment AvailabilityRevealed Shopper: Network Participation &amp; Appointment Availability; 
</v>
      </c>
      <c r="CT10" s="251" t="str">
        <f>IF(ISNUMBER(FIND(analysismethod8,'II_Program-level standards'!AM$13)),"",'II_Program-level standards'!AM$13&amp;analysismethod8)</f>
        <v xml:space="preserve">Revealed Shopper: Network Participation &amp; Appointment AvailabilityRevealed Shopper: Network Participation &amp; Appointment Availability; 
</v>
      </c>
      <c r="CU10" s="251" t="str">
        <f>IF(ISNUMBER(FIND(analysismethod8,'II_Program-level standards'!AN$13)),"",'II_Program-level standards'!AN$13&amp;analysismethod8)</f>
        <v xml:space="preserve">Revealed Shopper: Network Participation &amp; Appointment AvailabilityRevealed Shopper: Network Participation &amp; Appointment Availability; 
</v>
      </c>
      <c r="CV10" s="251" t="str">
        <f>IF(ISNUMBER(FIND(analysismethod8,'II_Program-level standards'!AO$13)),"",'II_Program-level standards'!AO$13&amp;analysismethod8)</f>
        <v xml:space="preserve">Revealed Shopper: Network Participation &amp; Appointment AvailabilityRevealed Shopper: Network Participation &amp; Appointment Availability; 
</v>
      </c>
      <c r="CW10" s="251" t="str">
        <f>IF(ISNUMBER(FIND(analysismethod8,'II_Program-level standards'!AP$13)),"",'II_Program-level standards'!AP$13&amp;analysismethod8)</f>
        <v xml:space="preserve">Revealed Shopper: Network Participation &amp; Appointment AvailabilityRevealed Shopper: Network Participation &amp; Appointment Availability; 
</v>
      </c>
      <c r="CX10" s="251" t="str">
        <f>IF(ISNUMBER(FIND(analysismethod8,'II_Program-level standards'!AQ$13)),"",'II_Program-level standards'!AQ$13&amp;analysismethod8)</f>
        <v xml:space="preserve">Revealed Shopper: Network Participation &amp; Appointment AvailabilityRevealed Shopper: Network Participation &amp; Appointment Availability; 
</v>
      </c>
      <c r="CY10" s="251" t="str">
        <f>IF(ISNUMBER(FIND(analysismethod8,'II_Program-level standards'!AR$13)),"",'II_Program-level standards'!AR$13&amp;analysismethod8)</f>
        <v xml:space="preserve">Mandatory Provider Type Validation Analysis; 
Revealed Shopper: Network Participation &amp; Appointment Availability; 
</v>
      </c>
      <c r="CZ10" s="251" t="str">
        <f>IF(ISNUMBER(FIND(analysismethod8,'II_Program-level standards'!AS$13)),"",'II_Program-level standards'!AS$13&amp;analysismethod8)</f>
        <v xml:space="preserve">Mandatory Provider Type Validation Analysis; 
Revealed Shopper: Network Participation &amp; Appointment Availability; 
</v>
      </c>
      <c r="DA10" s="251" t="str">
        <f>IF(ISNUMBER(FIND(analysismethod8,'II_Program-level standards'!AT$13)),"",'II_Program-level standards'!AT$13&amp;analysismethod8)</f>
        <v xml:space="preserve">Revealed Shopper: Network Participation &amp; Appointment Availability; 
</v>
      </c>
      <c r="DB10" s="251" t="str">
        <f>IF(ISNUMBER(FIND(analysismethod8,'II_Program-level standards'!AU$13)),"",'II_Program-level standards'!AU$13&amp;analysismethod8)</f>
        <v xml:space="preserve">Revealed Shopper: Network Participation &amp; Appointment Availability; 
</v>
      </c>
      <c r="DC10" s="251" t="str">
        <f>IF(ISNUMBER(FIND(analysismethod8,'II_Program-level standards'!AV$13)),"",'II_Program-level standards'!AV$13&amp;analysismethod8)</f>
        <v xml:space="preserve">Revealed Shopper: Network Participation &amp; Appointment Availability; 
</v>
      </c>
      <c r="DD10" s="251" t="str">
        <f>IF(ISNUMBER(FIND(analysismethod8,'II_Program-level standards'!AW$13)),"",'II_Program-level standards'!AW$13&amp;analysismethod8)</f>
        <v xml:space="preserve">Revealed Shopper: Network Participation &amp; Appointment Availability; 
</v>
      </c>
      <c r="DE10" s="251" t="str">
        <f>IF(ISNUMBER(FIND(analysismethod8,'II_Program-level standards'!AX$13)),"",'II_Program-level standards'!AX$13&amp;analysismethod8)</f>
        <v xml:space="preserve">Revealed Shopper: Network Participation &amp; Appointment Availability; 
</v>
      </c>
      <c r="DF10" s="251" t="str">
        <f>IF(ISNUMBER(FIND(analysismethod8,'II_Program-level standards'!AY$13)),"",'II_Program-level standards'!AY$13&amp;analysismethod8)</f>
        <v xml:space="preserve">Revealed Shopper: Network Participation &amp; Appointment Availability; 
</v>
      </c>
      <c r="DG10" s="251" t="str">
        <f>IF(ISNUMBER(FIND(analysismethod8,'II_Program-level standards'!AZ$13)),"",'II_Program-level standards'!AZ$13&amp;analysismethod8)</f>
        <v xml:space="preserve">Revealed Shopper: Network Participation &amp; Appointment Availability; 
</v>
      </c>
      <c r="DH10" s="251" t="str">
        <f>IF(ISNUMBER(FIND(analysismethod8,'II_Program-level standards'!BA$13)),"",'II_Program-level standards'!BA$13&amp;analysismethod8)</f>
        <v xml:space="preserve">Revealed Shopper: Network Participation &amp; Appointment Availability; 
</v>
      </c>
      <c r="DI10" s="251" t="str">
        <f>IF(ISNUMBER(FIND(analysismethod8,'II_Program-level standards'!BB$13)),"",'II_Program-level standards'!BB$13&amp;analysismethod8)</f>
        <v xml:space="preserve">Revealed Shopper: Network Participation &amp; Appointment Availability; 
</v>
      </c>
      <c r="DJ10" s="251" t="str">
        <f>IF(ISNUMBER(FIND(analysismethod8,'II_Program-level standards'!BC$13)),"",'II_Program-level standards'!BC$13&amp;analysismethod8)</f>
        <v xml:space="preserve">Revealed Shopper: Network Participation &amp; Appointment Availability; 
</v>
      </c>
      <c r="DK10" s="251" t="str">
        <f>IF(ISNUMBER(FIND(analysismethod8,'II_Program-level standards'!BD$13)),"",'II_Program-level standards'!BD$13&amp;analysismethod8)</f>
        <v xml:space="preserve">Revealed Shopper: Network Participation &amp; Appointment Availability; 
</v>
      </c>
      <c r="DL10" s="251" t="str">
        <f>IF(ISNUMBER(FIND(analysismethod8,'II_Program-level standards'!BE$13)),"",'II_Program-level standards'!BE$13&amp;analysismethod8)</f>
        <v xml:space="preserve">Revealed Shopper: Network Participation &amp; Appointment Availability; 
</v>
      </c>
      <c r="DM10" s="251" t="str">
        <f>IF(ISNUMBER(FIND(analysismethod8,'II_Program-level standards'!BF$13)),"",'II_Program-level standards'!BF$13&amp;analysismethod8)</f>
        <v xml:space="preserve">Revealed Shopper: Network Participation &amp; Appointment Availability; 
</v>
      </c>
      <c r="DN10" s="251" t="str">
        <f>IF(ISNUMBER(FIND(analysismethod8,'II_Program-level standards'!BG$13)),"",'II_Program-level standards'!BG$13&amp;analysismethod8)</f>
        <v xml:space="preserve">Revealed Shopper: Network Participation &amp; Appointment Availability; 
</v>
      </c>
      <c r="DO10" s="251" t="str">
        <f>IF(ISNUMBER(FIND(analysismethod8,'II_Program-level standards'!BH$13)),"",'II_Program-level standards'!BH$13&amp;analysismethod8)</f>
        <v xml:space="preserve">Revealed Shopper: Network Participation &amp; Appointment Availability; 
</v>
      </c>
      <c r="DP10" s="251" t="str">
        <f>IF(ISNUMBER(FIND(analysismethod8,'II_Program-level standards'!BI$13)),"",'II_Program-level standards'!BI$13&amp;analysismethod8)</f>
        <v xml:space="preserve">Revealed Shopper: Network Participation &amp; Appointment Availability; 
</v>
      </c>
      <c r="DQ10" s="251" t="str">
        <f>IF(ISNUMBER(FIND(analysismethod8,'II_Program-level standards'!BJ$13)),"",'II_Program-level standards'!BJ$13&amp;analysismethod8)</f>
        <v xml:space="preserve">Revealed Shopper: Network Participation &amp; Appointment Availability; 
</v>
      </c>
      <c r="DR10" s="251" t="str">
        <f>IF(ISNUMBER(FIND(analysismethod8,'II_Program-level standards'!BK$13)),"",'II_Program-level standards'!BK$13&amp;analysismethod8)</f>
        <v xml:space="preserve">Revealed Shopper: Network Participation &amp; Appointment Availability; 
</v>
      </c>
      <c r="DS10" s="251" t="str">
        <f>IF(ISNUMBER(FIND(analysismethod8,'II_Program-level standards'!BL$13)),"",'II_Program-level standards'!BL$13&amp;analysismethod8)</f>
        <v xml:space="preserve">Revealed Shopper: Network Participation &amp; Appointment Availability; 
</v>
      </c>
      <c r="DT10" s="251" t="str">
        <f>IF(ISNUMBER(FIND(analysismethod8,'II_Program-level standards'!BM$13)),"",'II_Program-level standards'!BM$13&amp;analysismethod8)</f>
        <v xml:space="preserve">Revealed Shopper: Network Participation &amp; Appointment Availability; 
</v>
      </c>
      <c r="DU10" s="251" t="str">
        <f>IF(ISNUMBER(FIND(analysismethod8,'II_Program-level standards'!BN$13)),"",'II_Program-level standards'!BN$13&amp;analysismethod8)</f>
        <v xml:space="preserve">Revealed Shopper: Network Participation &amp; Appointment Availability; 
</v>
      </c>
      <c r="DV10" s="251" t="str">
        <f>IF(ISNUMBER(FIND(analysismethod8,'II_Program-level standards'!BO$13)),"",'II_Program-level standards'!BO$13&amp;analysismethod8)</f>
        <v xml:space="preserve">Revealed Shopper: Network Participation &amp; Appointment Availability; 
</v>
      </c>
      <c r="DW10" s="251" t="str">
        <f>IF(ISNUMBER(FIND(analysismethod8,'II_Program-level standards'!BP$13)),"",'II_Program-level standards'!BP$13&amp;analysismethod8)</f>
        <v xml:space="preserve">Revealed Shopper: Network Participation &amp; Appointment Availability; 
</v>
      </c>
      <c r="DX10" s="251" t="str">
        <f>IF(ISNUMBER(FIND(analysismethod8,'II_Program-level standards'!BQ$13)),"",'II_Program-level standards'!BQ$13&amp;analysismethod8)</f>
        <v xml:space="preserve">Revealed Shopper: Network Participation &amp; Appointment Availability; 
</v>
      </c>
      <c r="DY10" s="251" t="str">
        <f>IF(ISNUMBER(FIND(analysismethod8,'II_Program-level standards'!BR$13)),"",'II_Program-level standards'!BR$13&amp;analysismethod8)</f>
        <v xml:space="preserve">Revealed Shopper: Network Participation &amp; Appointment Availability; 
</v>
      </c>
      <c r="DZ10" s="251" t="str">
        <f>IF(ISNUMBER(FIND(analysismethod8,'II_Program-level standards'!BS$13)),"",'II_Program-level standards'!BS$13&amp;analysismethod8)</f>
        <v xml:space="preserve">Revealed Shopper: Network Participation &amp; Appointment Availability; 
</v>
      </c>
      <c r="EA10" s="251" t="str">
        <f>IF(ISNUMBER(FIND(analysismethod8,'II_Program-level standards'!BT$13)),"",'II_Program-level standards'!BT$13&amp;analysismethod8)</f>
        <v xml:space="preserve">Revealed Shopper: Network Participation &amp; Appointment Availability; 
</v>
      </c>
      <c r="EB10" s="251" t="str">
        <f>IF(ISNUMBER(FIND(analysismethod8,'II_Program-level standards'!BU$13)),"",'II_Program-level standards'!BU$13&amp;analysismethod8)</f>
        <v xml:space="preserve">Revealed Shopper: Network Participation &amp; Appointment Availability; 
</v>
      </c>
      <c r="EC10" s="251" t="str">
        <f>IF(ISNUMBER(FIND(analysismethod8,'II_Program-level standards'!BV$13)),"",'II_Program-level standards'!BV$13&amp;analysismethod8)</f>
        <v xml:space="preserve">Revealed Shopper: Network Participation &amp; Appointment Availability; 
</v>
      </c>
      <c r="ED10" s="251" t="str">
        <f>IF(ISNUMBER(FIND(analysismethod8,'II_Program-level standards'!BW$13)),"",'II_Program-level standards'!BW$13&amp;analysismethod8)</f>
        <v xml:space="preserve">Revealed Shopper: Network Participation &amp; Appointment Availability; 
</v>
      </c>
      <c r="EE10" s="251" t="str">
        <f>IF(ISNUMBER(FIND(analysismethod8,'II_Program-level standards'!BX$13)),"",'II_Program-level standards'!BX$13&amp;analysismethod8)</f>
        <v xml:space="preserve">Revealed Shopper: Network Participation &amp; Appointment Availability; 
</v>
      </c>
      <c r="EF10" s="251" t="str">
        <f>IF(ISNUMBER(FIND(analysismethod8,'II_Program-level standards'!BY$13)),"",'II_Program-level standards'!BY$13&amp;analysismethod8)</f>
        <v xml:space="preserve">Revealed Shopper: Network Participation &amp; Appointment Availability; 
</v>
      </c>
      <c r="EG10" s="251" t="str">
        <f>IF(ISNUMBER(FIND(analysismethod8,'II_Program-level standards'!BZ$13)),"",'II_Program-level standards'!BZ$13&amp;analysismethod8)</f>
        <v xml:space="preserve">Revealed Shopper: Network Participation &amp; Appointment Availability; 
</v>
      </c>
      <c r="EH10" s="251" t="str">
        <f>IF(ISNUMBER(FIND(analysismethod8,'II_Program-level standards'!CA$13)),"",'II_Program-level standards'!CA$13&amp;analysismethod8)</f>
        <v xml:space="preserve">Revealed Shopper: Network Participation &amp; Appointment Availability; 
</v>
      </c>
      <c r="EI10" s="251" t="str">
        <f>IF(ISNUMBER(FIND(analysismethod8,'II_Program-level standards'!CB$13)),"",'II_Program-level standards'!CB$13&amp;analysismethod8)</f>
        <v xml:space="preserve">Revealed Shopper: Network Participation &amp; Appointment Availability; 
</v>
      </c>
      <c r="EJ10" s="251" t="str">
        <f>IF(ISNUMBER(FIND(analysismethod8,'II_Program-level standards'!CC$13)),"",'II_Program-level standards'!CC$13&amp;analysismethod8)</f>
        <v xml:space="preserve">Revealed Shopper: Network Participation &amp; Appointment Availability; 
</v>
      </c>
      <c r="EK10" s="251" t="str">
        <f>IF(ISNUMBER(FIND(analysismethod8,'II_Program-level standards'!CD$13)),"",'II_Program-level standards'!CD$13&amp;analysismethod8)</f>
        <v xml:space="preserve">Revealed Shopper: Network Participation &amp; Appointment Availability; 
</v>
      </c>
      <c r="EL10" s="251" t="str">
        <f>IF(ISNUMBER(FIND(analysismethod8,'II_Program-level standards'!CE$13)),"",'II_Program-level standards'!CE$13&amp;analysismethod8)</f>
        <v xml:space="preserve">Revealed Shopper: Network Participation &amp; Appointment Availability; 
</v>
      </c>
      <c r="EM10" s="251" t="str">
        <f>IF(ISNUMBER(FIND(analysismethod8,'II_Program-level standards'!CF$13)),"",'II_Program-level standards'!CF$13&amp;analysismethod8)</f>
        <v xml:space="preserve">Revealed Shopper: Network Participation &amp; Appointment Availability; 
</v>
      </c>
      <c r="EN10" s="251" t="str">
        <f>IF(ISNUMBER(FIND(analysismethod8,'II_Program-level standards'!CG$13)),"",'II_Program-level standards'!CG$13&amp;analysismethod8)</f>
        <v xml:space="preserve">Revealed Shopper: Network Participation &amp; Appointment Availability; 
</v>
      </c>
      <c r="EO10" s="251" t="str">
        <f>IF(ISNUMBER(FIND(analysismethod8,'II_Program-level standards'!CH$13)),"",'II_Program-level standards'!CH$13&amp;analysismethod8)</f>
        <v xml:space="preserve">Revealed Shopper: Network Participation &amp; Appointment Availability; 
</v>
      </c>
      <c r="EP10" s="251" t="str">
        <f>IF(ISNUMBER(FIND(analysismethod8,'II_Program-level standards'!CI$13)),"",'II_Program-level standards'!CI$13&amp;analysismethod8)</f>
        <v xml:space="preserve">Revealed Shopper: Network Participation &amp; Appointment Availability; 
</v>
      </c>
      <c r="EQ10" s="251" t="str">
        <f>IF(ISNUMBER(FIND(analysismethod8,'II_Program-level standards'!CJ$13)),"",'II_Program-level standards'!CJ$13&amp;analysismethod8)</f>
        <v xml:space="preserve">Revealed Shopper: Network Participation &amp; Appointment Availability; 
</v>
      </c>
      <c r="ER10" s="251" t="str">
        <f>IF(ISNUMBER(FIND(analysismethod8,'II_Program-level standards'!CK$13)),"",'II_Program-level standards'!CK$13&amp;analysismethod8)</f>
        <v xml:space="preserve">Revealed Shopper: Network Participation &amp; Appointment Availability; 
</v>
      </c>
      <c r="ES10" s="251" t="str">
        <f>IF(ISNUMBER(FIND(analysismethod8,'II_Program-level standards'!CL$13)),"",'II_Program-level standards'!CL$13&amp;analysismethod8)</f>
        <v xml:space="preserve">Revealed Shopper: Network Participation &amp; Appointment Availability; 
</v>
      </c>
      <c r="ET10" s="251" t="str">
        <f>IF(ISNUMBER(FIND(analysismethod8,'II_Program-level standards'!CM$13)),"",'II_Program-level standards'!CM$13&amp;analysismethod8)</f>
        <v xml:space="preserve">Revealed Shopper: Network Participation &amp; Appointment Availability; 
</v>
      </c>
      <c r="EU10" s="251" t="str">
        <f>IF(ISNUMBER(FIND(analysismethod8,'II_Program-level standards'!CN$13)),"",'II_Program-level standards'!CN$13&amp;analysismethod8)</f>
        <v xml:space="preserve">Revealed Shopper: Network Participation &amp; Appointment Availability; 
</v>
      </c>
      <c r="EV10" s="251" t="str">
        <f>IF(ISNUMBER(FIND(analysismethod8,'II_Program-level standards'!CO$13)),"",'II_Program-level standards'!CO$13&amp;analysismethod8)</f>
        <v xml:space="preserve">Revealed Shopper: Network Participation &amp; Appointment Availability; 
</v>
      </c>
      <c r="EW10" s="251" t="str">
        <f>IF(ISNUMBER(FIND(analysismethod8,'II_Program-level standards'!CP$13)),"",'II_Program-level standards'!CP$13&amp;analysismethod8)</f>
        <v xml:space="preserve">Revealed Shopper: Network Participation &amp; Appointment Availability; 
</v>
      </c>
      <c r="EX10" s="251" t="str">
        <f>IF(ISNUMBER(FIND(analysismethod8,'II_Program-level standards'!CQ$13)),"",'II_Program-level standards'!CQ$13&amp;analysismethod8)</f>
        <v xml:space="preserve">Revealed Shopper: Network Participation &amp; Appointment Availability; 
</v>
      </c>
      <c r="EY10" s="251" t="str">
        <f>IF(ISNUMBER(FIND(analysismethod8,'II_Program-level standards'!CR$13)),"",'II_Program-level standards'!CR$13&amp;analysismethod8)</f>
        <v xml:space="preserve">Revealed Shopper: Network Participation &amp; Appointment Availability; 
</v>
      </c>
      <c r="EZ10" s="251" t="str">
        <f>IF(ISNUMBER(FIND(analysismethod8,'II_Program-level standards'!CS$13)),"",'II_Program-level standards'!CS$13&amp;analysismethod8)</f>
        <v xml:space="preserve">Revealed Shopper: Network Participation &amp; Appointment Availability; 
</v>
      </c>
      <c r="FA10" s="251" t="str">
        <f>IF(ISNUMBER(FIND(analysismethod8,'II_Program-level standards'!CT$13)),"",'II_Program-level standards'!CT$13&amp;analysismethod8)</f>
        <v xml:space="preserve">Revealed Shopper: Network Participation &amp; Appointment Availability; 
</v>
      </c>
      <c r="FB10" s="251" t="str">
        <f>IF(ISNUMBER(FIND(analysismethod8,'II_Program-level standards'!CU$13)),"",'II_Program-level standards'!CU$13&amp;analysismethod8)</f>
        <v xml:space="preserve">Revealed Shopper: Network Participation &amp; Appointment Availability; 
</v>
      </c>
      <c r="FC10" s="251" t="str">
        <f>IF(ISNUMBER(FIND(analysismethod8,'II_Program-level standards'!CV$13)),"",'II_Program-level standards'!CV$13&amp;analysismethod8)</f>
        <v xml:space="preserve">Revealed Shopper: Network Participation &amp; Appointment Availability; 
</v>
      </c>
      <c r="FD10" s="251" t="str">
        <f>IF(ISNUMBER(FIND(analysismethod8,'II_Program-level standards'!CW$13)),"",'II_Program-level standards'!CW$13&amp;analysismethod8)</f>
        <v xml:space="preserve">Revealed Shopper: Network Participation &amp; Appointment Availability; 
</v>
      </c>
      <c r="FE10" s="251" t="str">
        <f>IF(ISNUMBER(FIND(analysismethod8,'II_Program-level standards'!CX$13)),"",'II_Program-level standards'!CX$13&amp;analysismethod8)</f>
        <v xml:space="preserve">Revealed Shopper: Network Participation &amp; Appointment Availability; 
</v>
      </c>
      <c r="FF10" s="251" t="str">
        <f>IF(ISNUMBER(FIND(analysismethod8,'II_Program-level standards'!CY$13)),"",'II_Program-level standards'!CY$13&amp;analysismethod8)</f>
        <v xml:space="preserve">Revealed Shopper: Network Participation &amp; Appointment Availability; 
</v>
      </c>
      <c r="FG10" s="252" t="str">
        <f>IF(ISNUMBER(FIND(analysismethod8,'II_Program-level standards'!CZ$13)),"",'II_Program-level standards'!CZ$13&amp;analysismethod8)</f>
        <v xml:space="preserve">Revealed Shopper: Network Participation &amp; Appointment Availability; 
</v>
      </c>
    </row>
    <row r="11" spans="1:212">
      <c r="B11" s="11" t="s">
        <v>718</v>
      </c>
      <c r="C11" s="11"/>
      <c r="D11" s="11"/>
      <c r="E11" s="11"/>
      <c r="F11" s="11"/>
      <c r="G11" s="11"/>
      <c r="I11" s="3" t="s">
        <v>719</v>
      </c>
      <c r="J11" s="32" t="str">
        <f>IF('I_State and program information'!E33="","",'I_State and program information'!E33&amp;"; ")</f>
        <v xml:space="preserve">L.A. Care Health Plan (L.A. Care); </v>
      </c>
      <c r="K11" s="41" t="str">
        <f>IF(ISNUMBER(FIND(plan9,'I_State and program information'!$E$52)),"",'I_State and program information'!$E$52&amp;plan9)</f>
        <v xml:space="preserve">AllL.A. Care Health Plan (L.A. Care); </v>
      </c>
      <c r="L11" s="41" t="str">
        <f>IF(ISNUMBER(FIND(plan9,'I_State and program information'!$E$56)),"",'I_State and program information'!$E$56&amp;plan9)</f>
        <v xml:space="preserve">AllL.A. Care Health Plan (L.A. Care); </v>
      </c>
      <c r="M11" s="41" t="str">
        <f>IF(ISNUMBER(FIND(plan9,'I_State and program information'!$E$60)),"",'I_State and program information'!$E$60&amp;plan9)</f>
        <v xml:space="preserve">L.A. Care Health Plan (L.A. Care); </v>
      </c>
      <c r="N11" s="41" t="str">
        <f>IF(ISNUMBER(FIND(plan9,'I_State and program information'!$E$64)),"",'I_State and program information'!$E$64&amp;plan9)</f>
        <v xml:space="preserve">L.A. Care Health Plan (L.A. Care); </v>
      </c>
      <c r="O11" s="41" t="str">
        <f>IF(ISNUMBER(FIND(plan9,'I_State and program information'!$E$68)),"",'I_State and program information'!$E$68&amp;plan9)</f>
        <v xml:space="preserve">L.A. Care Health Plan (L.A. Care); </v>
      </c>
      <c r="P11" s="41" t="str">
        <f>IF(ISNUMBER(FIND(plan9,'I_State and program information'!$E$72)),"",'I_State and program information'!$E$72&amp;plan9)</f>
        <v xml:space="preserve">AllL.A. Care Health Plan (L.A. Care); </v>
      </c>
      <c r="Q11" s="41" t="str">
        <f>IF(ISNUMBER(FIND(plan9,'I_State and program information'!$E$76)),"",'I_State and program information'!$E$76&amp;plan9)</f>
        <v xml:space="preserve">L.A. Care Health Plan (L.A. Care); </v>
      </c>
      <c r="R11" s="41" t="str">
        <f>IF(ISNUMBER(FIND(plan9,'I_State and program information'!$E$82)),"",'I_State and program information'!$E$82&amp;plan9)</f>
        <v xml:space="preserve">AllL.A. Care Health Plan (L.A. Care); </v>
      </c>
      <c r="S11" s="41" t="str">
        <f>IF(ISNUMBER(FIND(plan9,'I_State and program information'!$E$88)),"",'I_State and program information'!$E$88&amp;plan9)</f>
        <v xml:space="preserve">AllL.A. Care Health Plan (L.A. Care); </v>
      </c>
      <c r="T11" s="41" t="str">
        <f>IF(ISNUMBER(FIND(plan9,'I_State and program information'!$E$94)),"",'I_State and program information'!$E$94&amp;plan9)</f>
        <v xml:space="preserve">AllL.A. Care Health Plan (L.A. Care); </v>
      </c>
      <c r="U11" s="3" t="s">
        <v>145</v>
      </c>
      <c r="V11" s="3" t="s">
        <v>720</v>
      </c>
      <c r="Y11" s="4" t="s">
        <v>698</v>
      </c>
      <c r="BK11" s="250" t="str">
        <f>IF('I_State and program information'!$E$85&lt;&gt;"",'I_State and program information'!E85&amp;"; "&amp;CHAR(10)&amp;CHAR(10),"")</f>
        <v xml:space="preserve">FTE Ratio Analysis; 
</v>
      </c>
      <c r="BL11" s="251" t="str">
        <f>IF(ISNUMBER(FIND(analysismethod9,'II_Program-level standards'!E$13)),"",'II_Program-level standards'!E$13&amp;analysismethod9)</f>
        <v/>
      </c>
      <c r="BM11" s="251" t="str">
        <f>IF(ISNUMBER(FIND(analysismethod9,'II_Program-level standards'!F$13)),"",'II_Program-level standards'!F$13&amp;analysismethod9)</f>
        <v/>
      </c>
      <c r="BN11" s="251" t="str">
        <f>IF(ISNUMBER(FIND(analysismethod9,'II_Program-level standards'!G$13)),"",'II_Program-level standards'!G$13&amp;analysismethod9)</f>
        <v/>
      </c>
      <c r="BO11" s="251" t="str">
        <f>IF(ISNUMBER(FIND(analysismethod9,'II_Program-level standards'!H$13)),"",'II_Program-level standards'!H$13&amp;analysismethod9)</f>
        <v xml:space="preserve">Geomapping; 
FTE Ratio Analysis; 
</v>
      </c>
      <c r="BP11" s="251" t="str">
        <f>IF(ISNUMBER(FIND(analysismethod9,'II_Program-level standards'!I$13)),"",'II_Program-level standards'!I$13&amp;analysismethod9)</f>
        <v xml:space="preserve">Geomapping; 
FTE Ratio Analysis; 
</v>
      </c>
      <c r="BQ11" s="251" t="str">
        <f>IF(ISNUMBER(FIND(analysismethod9,'II_Program-level standards'!J$13)),"",'II_Program-level standards'!J$13&amp;analysismethod9)</f>
        <v xml:space="preserve">Geomapping; 
FTE Ratio Analysis; 
</v>
      </c>
      <c r="BR11" s="251" t="str">
        <f>IF(ISNUMBER(FIND(analysismethod9,'II_Program-level standards'!K$13)),"",'II_Program-level standards'!K$13&amp;analysismethod9)</f>
        <v xml:space="preserve">Geomapping; 
FTE Ratio Analysis; 
</v>
      </c>
      <c r="BS11" s="251" t="str">
        <f>IF(ISNUMBER(FIND(analysismethod9,'II_Program-level standards'!L$13)),"",'II_Program-level standards'!L$13&amp;analysismethod9)</f>
        <v xml:space="preserve">Geomapping; 
FTE Ratio Analysis; 
</v>
      </c>
      <c r="BT11" s="251" t="str">
        <f>IF(ISNUMBER(FIND(analysismethod9,'II_Program-level standards'!M$13)),"",'II_Program-level standards'!M$13&amp;analysismethod9)</f>
        <v xml:space="preserve">Geomapping; 
FTE Ratio Analysis; 
</v>
      </c>
      <c r="BU11" s="251" t="str">
        <f>IF(ISNUMBER(FIND(analysismethod9,'II_Program-level standards'!N$13)),"",'II_Program-level standards'!N$13&amp;analysismethod9)</f>
        <v xml:space="preserve">Geomapping; 
FTE Ratio Analysis; 
</v>
      </c>
      <c r="BV11" s="251" t="str">
        <f>IF(ISNUMBER(FIND(analysismethod9,'II_Program-level standards'!O$13)),"",'II_Program-level standards'!O$13&amp;analysismethod9)</f>
        <v xml:space="preserve">Geomapping; 
FTE Ratio Analysis; 
</v>
      </c>
      <c r="BW11" s="251" t="str">
        <f>IF(ISNUMBER(FIND(analysismethod9,'II_Program-level standards'!P$13)),"",'II_Program-level standards'!P$13&amp;analysismethod9)</f>
        <v xml:space="preserve">Geomapping; 
FTE Ratio Analysis; 
</v>
      </c>
      <c r="BX11" s="251" t="str">
        <f>IF(ISNUMBER(FIND(analysismethod9,'II_Program-level standards'!Q$13)),"",'II_Program-level standards'!Q$13&amp;analysismethod9)</f>
        <v xml:space="preserve">Geomapping; 
FTE Ratio Analysis; 
</v>
      </c>
      <c r="BY11" s="251" t="str">
        <f>IF(ISNUMBER(FIND(analysismethod9,'II_Program-level standards'!R$13)),"",'II_Program-level standards'!R$13&amp;analysismethod9)</f>
        <v xml:space="preserve">Geomapping; 
FTE Ratio Analysis; 
</v>
      </c>
      <c r="BZ11" s="251" t="str">
        <f>IF(ISNUMBER(FIND(analysismethod9,'II_Program-level standards'!S$13)),"",'II_Program-level standards'!S$13&amp;analysismethod9)</f>
        <v xml:space="preserve">Geomapping; 
FTE Ratio Analysis; 
</v>
      </c>
      <c r="CA11" s="251" t="str">
        <f>IF(ISNUMBER(FIND(analysismethod9,'II_Program-level standards'!T$13)),"",'II_Program-level standards'!T$13&amp;analysismethod9)</f>
        <v xml:space="preserve">Geomapping; 
FTE Ratio Analysis; 
</v>
      </c>
      <c r="CB11" s="251" t="str">
        <f>IF(ISNUMBER(FIND(analysismethod9,'II_Program-level standards'!U$13)),"",'II_Program-level standards'!U$13&amp;analysismethod9)</f>
        <v xml:space="preserve">Geomapping; 
FTE Ratio Analysis; 
</v>
      </c>
      <c r="CC11" s="251" t="str">
        <f>IF(ISNUMBER(FIND(analysismethod9,'II_Program-level standards'!V$13)),"",'II_Program-level standards'!V$13&amp;analysismethod9)</f>
        <v xml:space="preserve">Geomapping; 
FTE Ratio Analysis; 
</v>
      </c>
      <c r="CD11" s="251" t="str">
        <f>IF(ISNUMBER(FIND(analysismethod9,'II_Program-level standards'!W$13)),"",'II_Program-level standards'!W$13&amp;analysismethod9)</f>
        <v xml:space="preserve">Revealed Shopper: Network Participation &amp; Appointment AvailabilityFTE Ratio Analysis; 
</v>
      </c>
      <c r="CE11" s="251" t="str">
        <f>IF(ISNUMBER(FIND(analysismethod9,'II_Program-level standards'!X$13)),"",'II_Program-level standards'!X$13&amp;analysismethod9)</f>
        <v xml:space="preserve">Revealed Shopper: Network Participation &amp; Appointment AvailabilityFTE Ratio Analysis; 
</v>
      </c>
      <c r="CF11" s="251" t="str">
        <f>IF(ISNUMBER(FIND(analysismethod9,'II_Program-level standards'!Y$13)),"",'II_Program-level standards'!Y$13&amp;analysismethod9)</f>
        <v xml:space="preserve">Revealed Shopper: Network Participation &amp; Appointment AvailabilityFTE Ratio Analysis; 
</v>
      </c>
      <c r="CG11" s="251" t="str">
        <f>IF(ISNUMBER(FIND(analysismethod9,'II_Program-level standards'!Z$13)),"",'II_Program-level standards'!Z$13&amp;analysismethod9)</f>
        <v xml:space="preserve">Revealed Shopper: Network Participation &amp; Appointment AvailabilityFTE Ratio Analysis; 
</v>
      </c>
      <c r="CH11" s="251" t="str">
        <f>IF(ISNUMBER(FIND(analysismethod9,'II_Program-level standards'!AA$13)),"",'II_Program-level standards'!AA$13&amp;analysismethod9)</f>
        <v xml:space="preserve">Revealed Shopper: Network Participation &amp; Appointment AvailabilityFTE Ratio Analysis; 
</v>
      </c>
      <c r="CI11" s="251" t="str">
        <f>IF(ISNUMBER(FIND(analysismethod9,'II_Program-level standards'!AB$13)),"",'II_Program-level standards'!AB$13&amp;analysismethod9)</f>
        <v xml:space="preserve">Revealed Shopper: Network Participation &amp; Appointment AvailabilityFTE Ratio Analysis; 
</v>
      </c>
      <c r="CJ11" s="251" t="str">
        <f>IF(ISNUMBER(FIND(analysismethod9,'II_Program-level standards'!AC$13)),"",'II_Program-level standards'!AC$13&amp;analysismethod9)</f>
        <v xml:space="preserve">Revealed Shopper: Network Participation &amp; Appointment AvailabilityFTE Ratio Analysis; 
</v>
      </c>
      <c r="CK11" s="251" t="str">
        <f>IF(ISNUMBER(FIND(analysismethod9,'II_Program-level standards'!AD$13)),"",'II_Program-level standards'!AD$13&amp;analysismethod9)</f>
        <v xml:space="preserve">Revealed Shopper: Network Participation &amp; Appointment AvailabilityFTE Ratio Analysis; 
</v>
      </c>
      <c r="CL11" s="251" t="str">
        <f>IF(ISNUMBER(FIND(analysismethod9,'II_Program-level standards'!AE$13)),"",'II_Program-level standards'!AE$13&amp;analysismethod9)</f>
        <v xml:space="preserve">Revealed Shopper: Network Participation &amp; Appointment AvailabilityFTE Ratio Analysis; 
</v>
      </c>
      <c r="CM11" s="251" t="str">
        <f>IF(ISNUMBER(FIND(analysismethod9,'II_Program-level standards'!AF$13)),"",'II_Program-level standards'!AF$13&amp;analysismethod9)</f>
        <v xml:space="preserve">Revealed Shopper: Network Participation &amp; Appointment AvailabilityFTE Ratio Analysis; 
</v>
      </c>
      <c r="CN11" s="251" t="str">
        <f>IF(ISNUMBER(FIND(analysismethod9,'II_Program-level standards'!AG$13)),"",'II_Program-level standards'!AG$13&amp;analysismethod9)</f>
        <v xml:space="preserve">Revealed Shopper: Network Participation &amp; Appointment AvailabilityFTE Ratio Analysis; 
</v>
      </c>
      <c r="CO11" s="251" t="str">
        <f>IF(ISNUMBER(FIND(analysismethod9,'II_Program-level standards'!AH$13)),"",'II_Program-level standards'!AH$13&amp;analysismethod9)</f>
        <v xml:space="preserve">Revealed Shopper: Network Participation &amp; Appointment AvailabilityFTE Ratio Analysis; 
</v>
      </c>
      <c r="CP11" s="251" t="str">
        <f>IF(ISNUMBER(FIND(analysismethod9,'II_Program-level standards'!AI$13)),"",'II_Program-level standards'!AI$13&amp;analysismethod9)</f>
        <v xml:space="preserve">Revealed Shopper: Network Participation &amp; Appointment AvailabilityFTE Ratio Analysis; 
</v>
      </c>
      <c r="CQ11" s="251" t="str">
        <f>IF(ISNUMBER(FIND(analysismethod9,'II_Program-level standards'!AJ$13)),"",'II_Program-level standards'!AJ$13&amp;analysismethod9)</f>
        <v xml:space="preserve">Revealed Shopper: Network Participation &amp; Appointment AvailabilityFTE Ratio Analysis; 
</v>
      </c>
      <c r="CR11" s="251" t="str">
        <f>IF(ISNUMBER(FIND(analysismethod9,'II_Program-level standards'!AK$13)),"",'II_Program-level standards'!AK$13&amp;analysismethod9)</f>
        <v xml:space="preserve">Revealed Shopper: Network Participation &amp; Appointment AvailabilityFTE Ratio Analysis; 
</v>
      </c>
      <c r="CS11" s="251" t="str">
        <f>IF(ISNUMBER(FIND(analysismethod9,'II_Program-level standards'!AL$13)),"",'II_Program-level standards'!AL$13&amp;analysismethod9)</f>
        <v xml:space="preserve">Revealed Shopper: Network Participation &amp; Appointment AvailabilityFTE Ratio Analysis; 
</v>
      </c>
      <c r="CT11" s="251" t="str">
        <f>IF(ISNUMBER(FIND(analysismethod9,'II_Program-level standards'!AM$13)),"",'II_Program-level standards'!AM$13&amp;analysismethod9)</f>
        <v xml:space="preserve">Revealed Shopper: Network Participation &amp; Appointment AvailabilityFTE Ratio Analysis; 
</v>
      </c>
      <c r="CU11" s="251" t="str">
        <f>IF(ISNUMBER(FIND(analysismethod9,'II_Program-level standards'!AN$13)),"",'II_Program-level standards'!AN$13&amp;analysismethod9)</f>
        <v xml:space="preserve">Revealed Shopper: Network Participation &amp; Appointment AvailabilityFTE Ratio Analysis; 
</v>
      </c>
      <c r="CV11" s="251" t="str">
        <f>IF(ISNUMBER(FIND(analysismethod9,'II_Program-level standards'!AO$13)),"",'II_Program-level standards'!AO$13&amp;analysismethod9)</f>
        <v xml:space="preserve">Revealed Shopper: Network Participation &amp; Appointment AvailabilityFTE Ratio Analysis; 
</v>
      </c>
      <c r="CW11" s="251" t="str">
        <f>IF(ISNUMBER(FIND(analysismethod9,'II_Program-level standards'!AP$13)),"",'II_Program-level standards'!AP$13&amp;analysismethod9)</f>
        <v xml:space="preserve">Revealed Shopper: Network Participation &amp; Appointment AvailabilityFTE Ratio Analysis; 
</v>
      </c>
      <c r="CX11" s="251" t="str">
        <f>IF(ISNUMBER(FIND(analysismethod9,'II_Program-level standards'!AQ$13)),"",'II_Program-level standards'!AQ$13&amp;analysismethod9)</f>
        <v xml:space="preserve">Revealed Shopper: Network Participation &amp; Appointment AvailabilityFTE Ratio Analysis; 
</v>
      </c>
      <c r="CY11" s="251" t="str">
        <f>IF(ISNUMBER(FIND(analysismethod9,'II_Program-level standards'!AR$13)),"",'II_Program-level standards'!AR$13&amp;analysismethod9)</f>
        <v xml:space="preserve">Mandatory Provider Type Validation Analysis; 
FTE Ratio Analysis; 
</v>
      </c>
      <c r="CZ11" s="251" t="str">
        <f>IF(ISNUMBER(FIND(analysismethod9,'II_Program-level standards'!AS$13)),"",'II_Program-level standards'!AS$13&amp;analysismethod9)</f>
        <v xml:space="preserve">Mandatory Provider Type Validation Analysis; 
FTE Ratio Analysis; 
</v>
      </c>
      <c r="DA11" s="251" t="str">
        <f>IF(ISNUMBER(FIND(analysismethod9,'II_Program-level standards'!AT$13)),"",'II_Program-level standards'!AT$13&amp;analysismethod9)</f>
        <v xml:space="preserve">FTE Ratio Analysis; 
</v>
      </c>
      <c r="DB11" s="251" t="str">
        <f>IF(ISNUMBER(FIND(analysismethod9,'II_Program-level standards'!AU$13)),"",'II_Program-level standards'!AU$13&amp;analysismethod9)</f>
        <v xml:space="preserve">FTE Ratio Analysis; 
</v>
      </c>
      <c r="DC11" s="251" t="str">
        <f>IF(ISNUMBER(FIND(analysismethod9,'II_Program-level standards'!AV$13)),"",'II_Program-level standards'!AV$13&amp;analysismethod9)</f>
        <v xml:space="preserve">FTE Ratio Analysis; 
</v>
      </c>
      <c r="DD11" s="251" t="str">
        <f>IF(ISNUMBER(FIND(analysismethod9,'II_Program-level standards'!AW$13)),"",'II_Program-level standards'!AW$13&amp;analysismethod9)</f>
        <v xml:space="preserve">FTE Ratio Analysis; 
</v>
      </c>
      <c r="DE11" s="251" t="str">
        <f>IF(ISNUMBER(FIND(analysismethod9,'II_Program-level standards'!AX$13)),"",'II_Program-level standards'!AX$13&amp;analysismethod9)</f>
        <v xml:space="preserve">FTE Ratio Analysis; 
</v>
      </c>
      <c r="DF11" s="251" t="str">
        <f>IF(ISNUMBER(FIND(analysismethod9,'II_Program-level standards'!AY$13)),"",'II_Program-level standards'!AY$13&amp;analysismethod9)</f>
        <v xml:space="preserve">FTE Ratio Analysis; 
</v>
      </c>
      <c r="DG11" s="251" t="str">
        <f>IF(ISNUMBER(FIND(analysismethod9,'II_Program-level standards'!AZ$13)),"",'II_Program-level standards'!AZ$13&amp;analysismethod9)</f>
        <v xml:space="preserve">FTE Ratio Analysis; 
</v>
      </c>
      <c r="DH11" s="251" t="str">
        <f>IF(ISNUMBER(FIND(analysismethod9,'II_Program-level standards'!BA$13)),"",'II_Program-level standards'!BA$13&amp;analysismethod9)</f>
        <v xml:space="preserve">FTE Ratio Analysis; 
</v>
      </c>
      <c r="DI11" s="251" t="str">
        <f>IF(ISNUMBER(FIND(analysismethod9,'II_Program-level standards'!BB$13)),"",'II_Program-level standards'!BB$13&amp;analysismethod9)</f>
        <v xml:space="preserve">FTE Ratio Analysis; 
</v>
      </c>
      <c r="DJ11" s="251" t="str">
        <f>IF(ISNUMBER(FIND(analysismethod9,'II_Program-level standards'!BC$13)),"",'II_Program-level standards'!BC$13&amp;analysismethod9)</f>
        <v xml:space="preserve">FTE Ratio Analysis; 
</v>
      </c>
      <c r="DK11" s="251" t="str">
        <f>IF(ISNUMBER(FIND(analysismethod9,'II_Program-level standards'!BD$13)),"",'II_Program-level standards'!BD$13&amp;analysismethod9)</f>
        <v xml:space="preserve">FTE Ratio Analysis; 
</v>
      </c>
      <c r="DL11" s="251" t="str">
        <f>IF(ISNUMBER(FIND(analysismethod9,'II_Program-level standards'!BE$13)),"",'II_Program-level standards'!BE$13&amp;analysismethod9)</f>
        <v xml:space="preserve">FTE Ratio Analysis; 
</v>
      </c>
      <c r="DM11" s="251" t="str">
        <f>IF(ISNUMBER(FIND(analysismethod9,'II_Program-level standards'!BF$13)),"",'II_Program-level standards'!BF$13&amp;analysismethod9)</f>
        <v xml:space="preserve">FTE Ratio Analysis; 
</v>
      </c>
      <c r="DN11" s="251" t="str">
        <f>IF(ISNUMBER(FIND(analysismethod9,'II_Program-level standards'!BG$13)),"",'II_Program-level standards'!BG$13&amp;analysismethod9)</f>
        <v xml:space="preserve">FTE Ratio Analysis; 
</v>
      </c>
      <c r="DO11" s="251" t="str">
        <f>IF(ISNUMBER(FIND(analysismethod9,'II_Program-level standards'!BH$13)),"",'II_Program-level standards'!BH$13&amp;analysismethod9)</f>
        <v xml:space="preserve">FTE Ratio Analysis; 
</v>
      </c>
      <c r="DP11" s="251" t="str">
        <f>IF(ISNUMBER(FIND(analysismethod9,'II_Program-level standards'!BI$13)),"",'II_Program-level standards'!BI$13&amp;analysismethod9)</f>
        <v xml:space="preserve">FTE Ratio Analysis; 
</v>
      </c>
      <c r="DQ11" s="251" t="str">
        <f>IF(ISNUMBER(FIND(analysismethod9,'II_Program-level standards'!BJ$13)),"",'II_Program-level standards'!BJ$13&amp;analysismethod9)</f>
        <v xml:space="preserve">FTE Ratio Analysis; 
</v>
      </c>
      <c r="DR11" s="251" t="str">
        <f>IF(ISNUMBER(FIND(analysismethod9,'II_Program-level standards'!BK$13)),"",'II_Program-level standards'!BK$13&amp;analysismethod9)</f>
        <v xml:space="preserve">FTE Ratio Analysis; 
</v>
      </c>
      <c r="DS11" s="251" t="str">
        <f>IF(ISNUMBER(FIND(analysismethod9,'II_Program-level standards'!BL$13)),"",'II_Program-level standards'!BL$13&amp;analysismethod9)</f>
        <v xml:space="preserve">FTE Ratio Analysis; 
</v>
      </c>
      <c r="DT11" s="251" t="str">
        <f>IF(ISNUMBER(FIND(analysismethod9,'II_Program-level standards'!BM$13)),"",'II_Program-level standards'!BM$13&amp;analysismethod9)</f>
        <v xml:space="preserve">FTE Ratio Analysis; 
</v>
      </c>
      <c r="DU11" s="251" t="str">
        <f>IF(ISNUMBER(FIND(analysismethod9,'II_Program-level standards'!BN$13)),"",'II_Program-level standards'!BN$13&amp;analysismethod9)</f>
        <v xml:space="preserve">FTE Ratio Analysis; 
</v>
      </c>
      <c r="DV11" s="251" t="str">
        <f>IF(ISNUMBER(FIND(analysismethod9,'II_Program-level standards'!BO$13)),"",'II_Program-level standards'!BO$13&amp;analysismethod9)</f>
        <v xml:space="preserve">FTE Ratio Analysis; 
</v>
      </c>
      <c r="DW11" s="251" t="str">
        <f>IF(ISNUMBER(FIND(analysismethod9,'II_Program-level standards'!BP$13)),"",'II_Program-level standards'!BP$13&amp;analysismethod9)</f>
        <v xml:space="preserve">FTE Ratio Analysis; 
</v>
      </c>
      <c r="DX11" s="251" t="str">
        <f>IF(ISNUMBER(FIND(analysismethod9,'II_Program-level standards'!BQ$13)),"",'II_Program-level standards'!BQ$13&amp;analysismethod9)</f>
        <v xml:space="preserve">FTE Ratio Analysis; 
</v>
      </c>
      <c r="DY11" s="251" t="str">
        <f>IF(ISNUMBER(FIND(analysismethod9,'II_Program-level standards'!BR$13)),"",'II_Program-level standards'!BR$13&amp;analysismethod9)</f>
        <v xml:space="preserve">FTE Ratio Analysis; 
</v>
      </c>
      <c r="DZ11" s="251" t="str">
        <f>IF(ISNUMBER(FIND(analysismethod9,'II_Program-level standards'!BS$13)),"",'II_Program-level standards'!BS$13&amp;analysismethod9)</f>
        <v xml:space="preserve">FTE Ratio Analysis; 
</v>
      </c>
      <c r="EA11" s="251" t="str">
        <f>IF(ISNUMBER(FIND(analysismethod9,'II_Program-level standards'!BT$13)),"",'II_Program-level standards'!BT$13&amp;analysismethod9)</f>
        <v xml:space="preserve">FTE Ratio Analysis; 
</v>
      </c>
      <c r="EB11" s="251" t="str">
        <f>IF(ISNUMBER(FIND(analysismethod9,'II_Program-level standards'!BU$13)),"",'II_Program-level standards'!BU$13&amp;analysismethod9)</f>
        <v xml:space="preserve">FTE Ratio Analysis; 
</v>
      </c>
      <c r="EC11" s="251" t="str">
        <f>IF(ISNUMBER(FIND(analysismethod9,'II_Program-level standards'!BV$13)),"",'II_Program-level standards'!BV$13&amp;analysismethod9)</f>
        <v xml:space="preserve">FTE Ratio Analysis; 
</v>
      </c>
      <c r="ED11" s="251" t="str">
        <f>IF(ISNUMBER(FIND(analysismethod9,'II_Program-level standards'!BW$13)),"",'II_Program-level standards'!BW$13&amp;analysismethod9)</f>
        <v xml:space="preserve">FTE Ratio Analysis; 
</v>
      </c>
      <c r="EE11" s="251" t="str">
        <f>IF(ISNUMBER(FIND(analysismethod9,'II_Program-level standards'!BX$13)),"",'II_Program-level standards'!BX$13&amp;analysismethod9)</f>
        <v xml:space="preserve">FTE Ratio Analysis; 
</v>
      </c>
      <c r="EF11" s="251" t="str">
        <f>IF(ISNUMBER(FIND(analysismethod9,'II_Program-level standards'!BY$13)),"",'II_Program-level standards'!BY$13&amp;analysismethod9)</f>
        <v xml:space="preserve">FTE Ratio Analysis; 
</v>
      </c>
      <c r="EG11" s="251" t="str">
        <f>IF(ISNUMBER(FIND(analysismethod9,'II_Program-level standards'!BZ$13)),"",'II_Program-level standards'!BZ$13&amp;analysismethod9)</f>
        <v xml:space="preserve">FTE Ratio Analysis; 
</v>
      </c>
      <c r="EH11" s="251" t="str">
        <f>IF(ISNUMBER(FIND(analysismethod9,'II_Program-level standards'!CA$13)),"",'II_Program-level standards'!CA$13&amp;analysismethod9)</f>
        <v xml:space="preserve">FTE Ratio Analysis; 
</v>
      </c>
      <c r="EI11" s="251" t="str">
        <f>IF(ISNUMBER(FIND(analysismethod9,'II_Program-level standards'!CB$13)),"",'II_Program-level standards'!CB$13&amp;analysismethod9)</f>
        <v xml:space="preserve">FTE Ratio Analysis; 
</v>
      </c>
      <c r="EJ11" s="251" t="str">
        <f>IF(ISNUMBER(FIND(analysismethod9,'II_Program-level standards'!CC$13)),"",'II_Program-level standards'!CC$13&amp;analysismethod9)</f>
        <v xml:space="preserve">FTE Ratio Analysis; 
</v>
      </c>
      <c r="EK11" s="251" t="str">
        <f>IF(ISNUMBER(FIND(analysismethod9,'II_Program-level standards'!CD$13)),"",'II_Program-level standards'!CD$13&amp;analysismethod9)</f>
        <v xml:space="preserve">FTE Ratio Analysis; 
</v>
      </c>
      <c r="EL11" s="251" t="str">
        <f>IF(ISNUMBER(FIND(analysismethod9,'II_Program-level standards'!CE$13)),"",'II_Program-level standards'!CE$13&amp;analysismethod9)</f>
        <v xml:space="preserve">FTE Ratio Analysis; 
</v>
      </c>
      <c r="EM11" s="251" t="str">
        <f>IF(ISNUMBER(FIND(analysismethod9,'II_Program-level standards'!CF$13)),"",'II_Program-level standards'!CF$13&amp;analysismethod9)</f>
        <v xml:space="preserve">FTE Ratio Analysis; 
</v>
      </c>
      <c r="EN11" s="251" t="str">
        <f>IF(ISNUMBER(FIND(analysismethod9,'II_Program-level standards'!CG$13)),"",'II_Program-level standards'!CG$13&amp;analysismethod9)</f>
        <v xml:space="preserve">FTE Ratio Analysis; 
</v>
      </c>
      <c r="EO11" s="251" t="str">
        <f>IF(ISNUMBER(FIND(analysismethod9,'II_Program-level standards'!CH$13)),"",'II_Program-level standards'!CH$13&amp;analysismethod9)</f>
        <v xml:space="preserve">FTE Ratio Analysis; 
</v>
      </c>
      <c r="EP11" s="251" t="str">
        <f>IF(ISNUMBER(FIND(analysismethod9,'II_Program-level standards'!CI$13)),"",'II_Program-level standards'!CI$13&amp;analysismethod9)</f>
        <v xml:space="preserve">FTE Ratio Analysis; 
</v>
      </c>
      <c r="EQ11" s="251" t="str">
        <f>IF(ISNUMBER(FIND(analysismethod9,'II_Program-level standards'!CJ$13)),"",'II_Program-level standards'!CJ$13&amp;analysismethod9)</f>
        <v xml:space="preserve">FTE Ratio Analysis; 
</v>
      </c>
      <c r="ER11" s="251" t="str">
        <f>IF(ISNUMBER(FIND(analysismethod9,'II_Program-level standards'!CK$13)),"",'II_Program-level standards'!CK$13&amp;analysismethod9)</f>
        <v xml:space="preserve">FTE Ratio Analysis; 
</v>
      </c>
      <c r="ES11" s="251" t="str">
        <f>IF(ISNUMBER(FIND(analysismethod9,'II_Program-level standards'!CL$13)),"",'II_Program-level standards'!CL$13&amp;analysismethod9)</f>
        <v xml:space="preserve">FTE Ratio Analysis; 
</v>
      </c>
      <c r="ET11" s="251" t="str">
        <f>IF(ISNUMBER(FIND(analysismethod9,'II_Program-level standards'!CM$13)),"",'II_Program-level standards'!CM$13&amp;analysismethod9)</f>
        <v xml:space="preserve">FTE Ratio Analysis; 
</v>
      </c>
      <c r="EU11" s="251" t="str">
        <f>IF(ISNUMBER(FIND(analysismethod9,'II_Program-level standards'!CN$13)),"",'II_Program-level standards'!CN$13&amp;analysismethod9)</f>
        <v xml:space="preserve">FTE Ratio Analysis; 
</v>
      </c>
      <c r="EV11" s="251" t="str">
        <f>IF(ISNUMBER(FIND(analysismethod9,'II_Program-level standards'!CO$13)),"",'II_Program-level standards'!CO$13&amp;analysismethod9)</f>
        <v xml:space="preserve">FTE Ratio Analysis; 
</v>
      </c>
      <c r="EW11" s="251" t="str">
        <f>IF(ISNUMBER(FIND(analysismethod9,'II_Program-level standards'!CP$13)),"",'II_Program-level standards'!CP$13&amp;analysismethod9)</f>
        <v xml:space="preserve">FTE Ratio Analysis; 
</v>
      </c>
      <c r="EX11" s="251" t="str">
        <f>IF(ISNUMBER(FIND(analysismethod9,'II_Program-level standards'!CQ$13)),"",'II_Program-level standards'!CQ$13&amp;analysismethod9)</f>
        <v xml:space="preserve">FTE Ratio Analysis; 
</v>
      </c>
      <c r="EY11" s="251" t="str">
        <f>IF(ISNUMBER(FIND(analysismethod9,'II_Program-level standards'!CR$13)),"",'II_Program-level standards'!CR$13&amp;analysismethod9)</f>
        <v xml:space="preserve">FTE Ratio Analysis; 
</v>
      </c>
      <c r="EZ11" s="251" t="str">
        <f>IF(ISNUMBER(FIND(analysismethod9,'II_Program-level standards'!CS$13)),"",'II_Program-level standards'!CS$13&amp;analysismethod9)</f>
        <v xml:space="preserve">FTE Ratio Analysis; 
</v>
      </c>
      <c r="FA11" s="251" t="str">
        <f>IF(ISNUMBER(FIND(analysismethod9,'II_Program-level standards'!CT$13)),"",'II_Program-level standards'!CT$13&amp;analysismethod9)</f>
        <v xml:space="preserve">FTE Ratio Analysis; 
</v>
      </c>
      <c r="FB11" s="251" t="str">
        <f>IF(ISNUMBER(FIND(analysismethod9,'II_Program-level standards'!CU$13)),"",'II_Program-level standards'!CU$13&amp;analysismethod9)</f>
        <v xml:space="preserve">FTE Ratio Analysis; 
</v>
      </c>
      <c r="FC11" s="251" t="str">
        <f>IF(ISNUMBER(FIND(analysismethod9,'II_Program-level standards'!CV$13)),"",'II_Program-level standards'!CV$13&amp;analysismethod9)</f>
        <v xml:space="preserve">FTE Ratio Analysis; 
</v>
      </c>
      <c r="FD11" s="251" t="str">
        <f>IF(ISNUMBER(FIND(analysismethod9,'II_Program-level standards'!CW$13)),"",'II_Program-level standards'!CW$13&amp;analysismethod9)</f>
        <v xml:space="preserve">FTE Ratio Analysis; 
</v>
      </c>
      <c r="FE11" s="251" t="str">
        <f>IF(ISNUMBER(FIND(analysismethod9,'II_Program-level standards'!CX$13)),"",'II_Program-level standards'!CX$13&amp;analysismethod9)</f>
        <v xml:space="preserve">FTE Ratio Analysis; 
</v>
      </c>
      <c r="FF11" s="251" t="str">
        <f>IF(ISNUMBER(FIND(analysismethod9,'II_Program-level standards'!CY$13)),"",'II_Program-level standards'!CY$13&amp;analysismethod9)</f>
        <v xml:space="preserve">FTE Ratio Analysis; 
</v>
      </c>
      <c r="FG11" s="252" t="str">
        <f>IF(ISNUMBER(FIND(analysismethod9,'II_Program-level standards'!CZ$13)),"",'II_Program-level standards'!CZ$13&amp;analysismethod9)</f>
        <v xml:space="preserve">FTE Ratio Analysis; 
</v>
      </c>
    </row>
    <row r="12" spans="1:212">
      <c r="B12" s="11" t="s">
        <v>721</v>
      </c>
      <c r="C12" s="11"/>
      <c r="D12" s="11"/>
      <c r="E12" s="11"/>
      <c r="F12" s="11"/>
      <c r="G12" s="11"/>
      <c r="J12" s="32" t="str">
        <f>IF('I_State and program information'!E34="","",'I_State and program information'!E34&amp;"; ")</f>
        <v xml:space="preserve">Molina Healthcare of California Partner Plan, Inc. (Molina); </v>
      </c>
      <c r="K12" s="41" t="str">
        <f>IF(ISNUMBER(FIND(plan10,'I_State and program information'!$E$52)),"",'I_State and program information'!$E$52&amp;plan10)</f>
        <v xml:space="preserve">AllMolina Healthcare of California Partner Plan, Inc. (Molina); </v>
      </c>
      <c r="L12" s="41" t="str">
        <f>IF(ISNUMBER(FIND(plan10,'I_State and program information'!$E$56)),"",'I_State and program information'!$E$56&amp;plan10)</f>
        <v xml:space="preserve">AllMolina Healthcare of California Partner Plan, Inc. (Molina); </v>
      </c>
      <c r="M12" s="41" t="str">
        <f>IF(ISNUMBER(FIND(plan10,'I_State and program information'!$E$60)),"",'I_State and program information'!$E$60&amp;plan10)</f>
        <v xml:space="preserve">Molina Healthcare of California Partner Plan, Inc. (Molina); </v>
      </c>
      <c r="N12" s="41" t="str">
        <f>IF(ISNUMBER(FIND(plan10,'I_State and program information'!$E$64)),"",'I_State and program information'!$E$64&amp;plan10)</f>
        <v xml:space="preserve">Molina Healthcare of California Partner Plan, Inc. (Molina); </v>
      </c>
      <c r="O12" s="41" t="str">
        <f>IF(ISNUMBER(FIND(plan10,'I_State and program information'!$E$68)),"",'I_State and program information'!$E$68&amp;plan10)</f>
        <v xml:space="preserve">Molina Healthcare of California Partner Plan, Inc. (Molina); </v>
      </c>
      <c r="P12" s="41" t="str">
        <f>IF(ISNUMBER(FIND(plan10,'I_State and program information'!$E$72)),"",'I_State and program information'!$E$72&amp;plan10)</f>
        <v xml:space="preserve">AllMolina Healthcare of California Partner Plan, Inc. (Molina); </v>
      </c>
      <c r="Q12" s="41" t="str">
        <f>IF(ISNUMBER(FIND(plan10,'I_State and program information'!$E$76)),"",'I_State and program information'!$E$76&amp;plan10)</f>
        <v xml:space="preserve">Molina Healthcare of California Partner Plan, Inc. (Molina); </v>
      </c>
      <c r="R12" s="41" t="str">
        <f>IF(ISNUMBER(FIND(plan10,'I_State and program information'!$E$82)),"",'I_State and program information'!$E$82&amp;plan10)</f>
        <v xml:space="preserve">AllMolina Healthcare of California Partner Plan, Inc. (Molina); </v>
      </c>
      <c r="S12" s="41" t="str">
        <f>IF(ISNUMBER(FIND(plan10,'I_State and program information'!$E$88)),"",'I_State and program information'!$E$88&amp;plan10)</f>
        <v xml:space="preserve">AllMolina Healthcare of California Partner Plan, Inc. (Molina); </v>
      </c>
      <c r="T12" s="41" t="str">
        <f>IF(ISNUMBER(FIND(plan10,'I_State and program information'!$E$94)),"",'I_State and program information'!$E$94&amp;plan10)</f>
        <v xml:space="preserve">AllMolina Healthcare of California Partner Plan, Inc. (Molina); </v>
      </c>
      <c r="V12" s="4" t="s">
        <v>698</v>
      </c>
      <c r="BK12" s="250" t="str">
        <f>IF('I_State and program information'!$E$91&lt;&gt;"",'I_State and program information'!E91&amp;"; "&amp;CHAR(10)&amp;CHAR(10),"")</f>
        <v xml:space="preserve">Mandatory Provider Type Validation Analysis; 
</v>
      </c>
      <c r="BL12" s="251" t="str">
        <f>IF(ISNUMBER(FIND(analysismethod10,'II_Program-level standards'!E$13)),"",'II_Program-level standards'!E$13&amp;analysismethod10)</f>
        <v xml:space="preserve">FTE Ratio Analysis; 
Mandatory Provider Type Validation Analysis; 
</v>
      </c>
      <c r="BM12" s="251" t="str">
        <f>IF(ISNUMBER(FIND(analysismethod10,'II_Program-level standards'!F$13)),"",'II_Program-level standards'!F$13&amp;analysismethod10)</f>
        <v xml:space="preserve">FTE Ratio Analysis; 
Mandatory Provider Type Validation Analysis; 
</v>
      </c>
      <c r="BN12" s="251" t="str">
        <f>IF(ISNUMBER(FIND(analysismethod10,'II_Program-level standards'!G$13)),"",'II_Program-level standards'!G$13&amp;analysismethod10)</f>
        <v xml:space="preserve">FTE Ratio Analysis; 
Mandatory Provider Type Validation Analysis; 
</v>
      </c>
      <c r="BO12" s="251" t="str">
        <f>IF(ISNUMBER(FIND(analysismethod10,'II_Program-level standards'!H$13)),"",'II_Program-level standards'!H$13&amp;analysismethod10)</f>
        <v xml:space="preserve">Geomapping; 
Mandatory Provider Type Validation Analysis; 
</v>
      </c>
      <c r="BP12" s="251" t="str">
        <f>IF(ISNUMBER(FIND(analysismethod10,'II_Program-level standards'!I$13)),"",'II_Program-level standards'!I$13&amp;analysismethod10)</f>
        <v xml:space="preserve">Geomapping; 
Mandatory Provider Type Validation Analysis; 
</v>
      </c>
      <c r="BQ12" s="251" t="str">
        <f>IF(ISNUMBER(FIND(analysismethod10,'II_Program-level standards'!J$13)),"",'II_Program-level standards'!J$13&amp;analysismethod10)</f>
        <v xml:space="preserve">Geomapping; 
Mandatory Provider Type Validation Analysis; 
</v>
      </c>
      <c r="BR12" s="251" t="str">
        <f>IF(ISNUMBER(FIND(analysismethod10,'II_Program-level standards'!K$13)),"",'II_Program-level standards'!K$13&amp;analysismethod10)</f>
        <v xml:space="preserve">Geomapping; 
Mandatory Provider Type Validation Analysis; 
</v>
      </c>
      <c r="BS12" s="251" t="str">
        <f>IF(ISNUMBER(FIND(analysismethod10,'II_Program-level standards'!L$13)),"",'II_Program-level standards'!L$13&amp;analysismethod10)</f>
        <v xml:space="preserve">Geomapping; 
Mandatory Provider Type Validation Analysis; 
</v>
      </c>
      <c r="BT12" s="251" t="str">
        <f>IF(ISNUMBER(FIND(analysismethod10,'II_Program-level standards'!M$13)),"",'II_Program-level standards'!M$13&amp;analysismethod10)</f>
        <v xml:space="preserve">Geomapping; 
Mandatory Provider Type Validation Analysis; 
</v>
      </c>
      <c r="BU12" s="251" t="str">
        <f>IF(ISNUMBER(FIND(analysismethod10,'II_Program-level standards'!N$13)),"",'II_Program-level standards'!N$13&amp;analysismethod10)</f>
        <v xml:space="preserve">Geomapping; 
Mandatory Provider Type Validation Analysis; 
</v>
      </c>
      <c r="BV12" s="251" t="str">
        <f>IF(ISNUMBER(FIND(analysismethod10,'II_Program-level standards'!O$13)),"",'II_Program-level standards'!O$13&amp;analysismethod10)</f>
        <v xml:space="preserve">Geomapping; 
Mandatory Provider Type Validation Analysis; 
</v>
      </c>
      <c r="BW12" s="251" t="str">
        <f>IF(ISNUMBER(FIND(analysismethod10,'II_Program-level standards'!P$13)),"",'II_Program-level standards'!P$13&amp;analysismethod10)</f>
        <v xml:space="preserve">Geomapping; 
Mandatory Provider Type Validation Analysis; 
</v>
      </c>
      <c r="BX12" s="251" t="str">
        <f>IF(ISNUMBER(FIND(analysismethod10,'II_Program-level standards'!Q$13)),"",'II_Program-level standards'!Q$13&amp;analysismethod10)</f>
        <v xml:space="preserve">Geomapping; 
Mandatory Provider Type Validation Analysis; 
</v>
      </c>
      <c r="BY12" s="251" t="str">
        <f>IF(ISNUMBER(FIND(analysismethod10,'II_Program-level standards'!R$13)),"",'II_Program-level standards'!R$13&amp;analysismethod10)</f>
        <v xml:space="preserve">Geomapping; 
Mandatory Provider Type Validation Analysis; 
</v>
      </c>
      <c r="BZ12" s="251" t="str">
        <f>IF(ISNUMBER(FIND(analysismethod10,'II_Program-level standards'!S$13)),"",'II_Program-level standards'!S$13&amp;analysismethod10)</f>
        <v xml:space="preserve">Geomapping; 
Mandatory Provider Type Validation Analysis; 
</v>
      </c>
      <c r="CA12" s="251" t="str">
        <f>IF(ISNUMBER(FIND(analysismethod10,'II_Program-level standards'!T$13)),"",'II_Program-level standards'!T$13&amp;analysismethod10)</f>
        <v xml:space="preserve">Geomapping; 
Mandatory Provider Type Validation Analysis; 
</v>
      </c>
      <c r="CB12" s="251" t="str">
        <f>IF(ISNUMBER(FIND(analysismethod10,'II_Program-level standards'!U$13)),"",'II_Program-level standards'!U$13&amp;analysismethod10)</f>
        <v xml:space="preserve">Geomapping; 
Mandatory Provider Type Validation Analysis; 
</v>
      </c>
      <c r="CC12" s="251" t="str">
        <f>IF(ISNUMBER(FIND(analysismethod10,'II_Program-level standards'!V$13)),"",'II_Program-level standards'!V$13&amp;analysismethod10)</f>
        <v xml:space="preserve">Geomapping; 
Mandatory Provider Type Validation Analysis; 
</v>
      </c>
      <c r="CD12" s="251" t="str">
        <f>IF(ISNUMBER(FIND(analysismethod10,'II_Program-level standards'!W$13)),"",'II_Program-level standards'!W$13&amp;analysismethod10)</f>
        <v xml:space="preserve">Revealed Shopper: Network Participation &amp; Appointment AvailabilityMandatory Provider Type Validation Analysis; 
</v>
      </c>
      <c r="CE12" s="251" t="str">
        <f>IF(ISNUMBER(FIND(analysismethod10,'II_Program-level standards'!X$13)),"",'II_Program-level standards'!X$13&amp;analysismethod10)</f>
        <v xml:space="preserve">Revealed Shopper: Network Participation &amp; Appointment AvailabilityMandatory Provider Type Validation Analysis; 
</v>
      </c>
      <c r="CF12" s="251" t="str">
        <f>IF(ISNUMBER(FIND(analysismethod10,'II_Program-level standards'!Y$13)),"",'II_Program-level standards'!Y$13&amp;analysismethod10)</f>
        <v xml:space="preserve">Revealed Shopper: Network Participation &amp; Appointment AvailabilityMandatory Provider Type Validation Analysis; 
</v>
      </c>
      <c r="CG12" s="251" t="str">
        <f>IF(ISNUMBER(FIND(analysismethod10,'II_Program-level standards'!Z$13)),"",'II_Program-level standards'!Z$13&amp;analysismethod10)</f>
        <v xml:space="preserve">Revealed Shopper: Network Participation &amp; Appointment AvailabilityMandatory Provider Type Validation Analysis; 
</v>
      </c>
      <c r="CH12" s="251" t="str">
        <f>IF(ISNUMBER(FIND(analysismethod10,'II_Program-level standards'!AA$13)),"",'II_Program-level standards'!AA$13&amp;analysismethod10)</f>
        <v xml:space="preserve">Revealed Shopper: Network Participation &amp; Appointment AvailabilityMandatory Provider Type Validation Analysis; 
</v>
      </c>
      <c r="CI12" s="251" t="str">
        <f>IF(ISNUMBER(FIND(analysismethod10,'II_Program-level standards'!AB$13)),"",'II_Program-level standards'!AB$13&amp;analysismethod10)</f>
        <v xml:space="preserve">Revealed Shopper: Network Participation &amp; Appointment AvailabilityMandatory Provider Type Validation Analysis; 
</v>
      </c>
      <c r="CJ12" s="251" t="str">
        <f>IF(ISNUMBER(FIND(analysismethod10,'II_Program-level standards'!AC$13)),"",'II_Program-level standards'!AC$13&amp;analysismethod10)</f>
        <v xml:space="preserve">Revealed Shopper: Network Participation &amp; Appointment AvailabilityMandatory Provider Type Validation Analysis; 
</v>
      </c>
      <c r="CK12" s="251" t="str">
        <f>IF(ISNUMBER(FIND(analysismethod10,'II_Program-level standards'!AD$13)),"",'II_Program-level standards'!AD$13&amp;analysismethod10)</f>
        <v xml:space="preserve">Revealed Shopper: Network Participation &amp; Appointment AvailabilityMandatory Provider Type Validation Analysis; 
</v>
      </c>
      <c r="CL12" s="251" t="str">
        <f>IF(ISNUMBER(FIND(analysismethod10,'II_Program-level standards'!AE$13)),"",'II_Program-level standards'!AE$13&amp;analysismethod10)</f>
        <v xml:space="preserve">Revealed Shopper: Network Participation &amp; Appointment AvailabilityMandatory Provider Type Validation Analysis; 
</v>
      </c>
      <c r="CM12" s="251" t="str">
        <f>IF(ISNUMBER(FIND(analysismethod10,'II_Program-level standards'!AF$13)),"",'II_Program-level standards'!AF$13&amp;analysismethod10)</f>
        <v xml:space="preserve">Revealed Shopper: Network Participation &amp; Appointment AvailabilityMandatory Provider Type Validation Analysis; 
</v>
      </c>
      <c r="CN12" s="251" t="str">
        <f>IF(ISNUMBER(FIND(analysismethod10,'II_Program-level standards'!AG$13)),"",'II_Program-level standards'!AG$13&amp;analysismethod10)</f>
        <v xml:space="preserve">Revealed Shopper: Network Participation &amp; Appointment AvailabilityMandatory Provider Type Validation Analysis; 
</v>
      </c>
      <c r="CO12" s="251" t="str">
        <f>IF(ISNUMBER(FIND(analysismethod10,'II_Program-level standards'!AH$13)),"",'II_Program-level standards'!AH$13&amp;analysismethod10)</f>
        <v xml:space="preserve">Revealed Shopper: Network Participation &amp; Appointment AvailabilityMandatory Provider Type Validation Analysis; 
</v>
      </c>
      <c r="CP12" s="251" t="str">
        <f>IF(ISNUMBER(FIND(analysismethod10,'II_Program-level standards'!AI$13)),"",'II_Program-level standards'!AI$13&amp;analysismethod10)</f>
        <v xml:space="preserve">Revealed Shopper: Network Participation &amp; Appointment AvailabilityMandatory Provider Type Validation Analysis; 
</v>
      </c>
      <c r="CQ12" s="251" t="str">
        <f>IF(ISNUMBER(FIND(analysismethod10,'II_Program-level standards'!AJ$13)),"",'II_Program-level standards'!AJ$13&amp;analysismethod10)</f>
        <v xml:space="preserve">Revealed Shopper: Network Participation &amp; Appointment AvailabilityMandatory Provider Type Validation Analysis; 
</v>
      </c>
      <c r="CR12" s="251" t="str">
        <f>IF(ISNUMBER(FIND(analysismethod10,'II_Program-level standards'!AK$13)),"",'II_Program-level standards'!AK$13&amp;analysismethod10)</f>
        <v xml:space="preserve">Revealed Shopper: Network Participation &amp; Appointment AvailabilityMandatory Provider Type Validation Analysis; 
</v>
      </c>
      <c r="CS12" s="251" t="str">
        <f>IF(ISNUMBER(FIND(analysismethod10,'II_Program-level standards'!AL$13)),"",'II_Program-level standards'!AL$13&amp;analysismethod10)</f>
        <v xml:space="preserve">Revealed Shopper: Network Participation &amp; Appointment AvailabilityMandatory Provider Type Validation Analysis; 
</v>
      </c>
      <c r="CT12" s="251" t="str">
        <f>IF(ISNUMBER(FIND(analysismethod10,'II_Program-level standards'!AM$13)),"",'II_Program-level standards'!AM$13&amp;analysismethod10)</f>
        <v xml:space="preserve">Revealed Shopper: Network Participation &amp; Appointment AvailabilityMandatory Provider Type Validation Analysis; 
</v>
      </c>
      <c r="CU12" s="251" t="str">
        <f>IF(ISNUMBER(FIND(analysismethod10,'II_Program-level standards'!AN$13)),"",'II_Program-level standards'!AN$13&amp;analysismethod10)</f>
        <v xml:space="preserve">Revealed Shopper: Network Participation &amp; Appointment AvailabilityMandatory Provider Type Validation Analysis; 
</v>
      </c>
      <c r="CV12" s="251" t="str">
        <f>IF(ISNUMBER(FIND(analysismethod10,'II_Program-level standards'!AO$13)),"",'II_Program-level standards'!AO$13&amp;analysismethod10)</f>
        <v xml:space="preserve">Revealed Shopper: Network Participation &amp; Appointment AvailabilityMandatory Provider Type Validation Analysis; 
</v>
      </c>
      <c r="CW12" s="251" t="str">
        <f>IF(ISNUMBER(FIND(analysismethod10,'II_Program-level standards'!AP$13)),"",'II_Program-level standards'!AP$13&amp;analysismethod10)</f>
        <v xml:space="preserve">Revealed Shopper: Network Participation &amp; Appointment AvailabilityMandatory Provider Type Validation Analysis; 
</v>
      </c>
      <c r="CX12" s="251" t="str">
        <f>IF(ISNUMBER(FIND(analysismethod10,'II_Program-level standards'!AQ$13)),"",'II_Program-level standards'!AQ$13&amp;analysismethod10)</f>
        <v xml:space="preserve">Revealed Shopper: Network Participation &amp; Appointment AvailabilityMandatory Provider Type Validation Analysis; 
</v>
      </c>
      <c r="CY12" s="251" t="str">
        <f>IF(ISNUMBER(FIND(analysismethod10,'II_Program-level standards'!AR$13)),"",'II_Program-level standards'!AR$13&amp;analysismethod10)</f>
        <v/>
      </c>
      <c r="CZ12" s="251" t="str">
        <f>IF(ISNUMBER(FIND(analysismethod10,'II_Program-level standards'!AS$13)),"",'II_Program-level standards'!AS$13&amp;analysismethod10)</f>
        <v/>
      </c>
      <c r="DA12" s="251" t="str">
        <f>IF(ISNUMBER(FIND(analysismethod10,'II_Program-level standards'!AT$13)),"",'II_Program-level standards'!AT$13&amp;analysismethod10)</f>
        <v xml:space="preserve">Mandatory Provider Type Validation Analysis; 
</v>
      </c>
      <c r="DB12" s="251" t="str">
        <f>IF(ISNUMBER(FIND(analysismethod10,'II_Program-level standards'!AU$13)),"",'II_Program-level standards'!AU$13&amp;analysismethod10)</f>
        <v xml:space="preserve">Mandatory Provider Type Validation Analysis; 
</v>
      </c>
      <c r="DC12" s="251" t="str">
        <f>IF(ISNUMBER(FIND(analysismethod10,'II_Program-level standards'!AV$13)),"",'II_Program-level standards'!AV$13&amp;analysismethod10)</f>
        <v xml:space="preserve">Mandatory Provider Type Validation Analysis; 
</v>
      </c>
      <c r="DD12" s="251" t="str">
        <f>IF(ISNUMBER(FIND(analysismethod10,'II_Program-level standards'!AW$13)),"",'II_Program-level standards'!AW$13&amp;analysismethod10)</f>
        <v xml:space="preserve">Mandatory Provider Type Validation Analysis; 
</v>
      </c>
      <c r="DE12" s="251" t="str">
        <f>IF(ISNUMBER(FIND(analysismethod10,'II_Program-level standards'!AX$13)),"",'II_Program-level standards'!AX$13&amp;analysismethod10)</f>
        <v xml:space="preserve">Mandatory Provider Type Validation Analysis; 
</v>
      </c>
      <c r="DF12" s="251" t="str">
        <f>IF(ISNUMBER(FIND(analysismethod10,'II_Program-level standards'!AY$13)),"",'II_Program-level standards'!AY$13&amp;analysismethod10)</f>
        <v xml:space="preserve">Mandatory Provider Type Validation Analysis; 
</v>
      </c>
      <c r="DG12" s="251" t="str">
        <f>IF(ISNUMBER(FIND(analysismethod10,'II_Program-level standards'!AZ$13)),"",'II_Program-level standards'!AZ$13&amp;analysismethod10)</f>
        <v xml:space="preserve">Mandatory Provider Type Validation Analysis; 
</v>
      </c>
      <c r="DH12" s="251" t="str">
        <f>IF(ISNUMBER(FIND(analysismethod10,'II_Program-level standards'!BA$13)),"",'II_Program-level standards'!BA$13&amp;analysismethod10)</f>
        <v xml:space="preserve">Mandatory Provider Type Validation Analysis; 
</v>
      </c>
      <c r="DI12" s="251" t="str">
        <f>IF(ISNUMBER(FIND(analysismethod10,'II_Program-level standards'!BB$13)),"",'II_Program-level standards'!BB$13&amp;analysismethod10)</f>
        <v xml:space="preserve">Mandatory Provider Type Validation Analysis; 
</v>
      </c>
      <c r="DJ12" s="251" t="str">
        <f>IF(ISNUMBER(FIND(analysismethod10,'II_Program-level standards'!BC$13)),"",'II_Program-level standards'!BC$13&amp;analysismethod10)</f>
        <v xml:space="preserve">Mandatory Provider Type Validation Analysis; 
</v>
      </c>
      <c r="DK12" s="251" t="str">
        <f>IF(ISNUMBER(FIND(analysismethod10,'II_Program-level standards'!BD$13)),"",'II_Program-level standards'!BD$13&amp;analysismethod10)</f>
        <v xml:space="preserve">Mandatory Provider Type Validation Analysis; 
</v>
      </c>
      <c r="DL12" s="251" t="str">
        <f>IF(ISNUMBER(FIND(analysismethod10,'II_Program-level standards'!BE$13)),"",'II_Program-level standards'!BE$13&amp;analysismethod10)</f>
        <v xml:space="preserve">Mandatory Provider Type Validation Analysis; 
</v>
      </c>
      <c r="DM12" s="251" t="str">
        <f>IF(ISNUMBER(FIND(analysismethod10,'II_Program-level standards'!BF$13)),"",'II_Program-level standards'!BF$13&amp;analysismethod10)</f>
        <v xml:space="preserve">Mandatory Provider Type Validation Analysis; 
</v>
      </c>
      <c r="DN12" s="251" t="str">
        <f>IF(ISNUMBER(FIND(analysismethod10,'II_Program-level standards'!BG$13)),"",'II_Program-level standards'!BG$13&amp;analysismethod10)</f>
        <v xml:space="preserve">Mandatory Provider Type Validation Analysis; 
</v>
      </c>
      <c r="DO12" s="251" t="str">
        <f>IF(ISNUMBER(FIND(analysismethod10,'II_Program-level standards'!BH$13)),"",'II_Program-level standards'!BH$13&amp;analysismethod10)</f>
        <v xml:space="preserve">Mandatory Provider Type Validation Analysis; 
</v>
      </c>
      <c r="DP12" s="251" t="str">
        <f>IF(ISNUMBER(FIND(analysismethod10,'II_Program-level standards'!BI$13)),"",'II_Program-level standards'!BI$13&amp;analysismethod10)</f>
        <v xml:space="preserve">Mandatory Provider Type Validation Analysis; 
</v>
      </c>
      <c r="DQ12" s="251" t="str">
        <f>IF(ISNUMBER(FIND(analysismethod10,'II_Program-level standards'!BJ$13)),"",'II_Program-level standards'!BJ$13&amp;analysismethod10)</f>
        <v xml:space="preserve">Mandatory Provider Type Validation Analysis; 
</v>
      </c>
      <c r="DR12" s="251" t="str">
        <f>IF(ISNUMBER(FIND(analysismethod10,'II_Program-level standards'!BK$13)),"",'II_Program-level standards'!BK$13&amp;analysismethod10)</f>
        <v xml:space="preserve">Mandatory Provider Type Validation Analysis; 
</v>
      </c>
      <c r="DS12" s="251" t="str">
        <f>IF(ISNUMBER(FIND(analysismethod10,'II_Program-level standards'!BL$13)),"",'II_Program-level standards'!BL$13&amp;analysismethod10)</f>
        <v xml:space="preserve">Mandatory Provider Type Validation Analysis; 
</v>
      </c>
      <c r="DT12" s="251" t="str">
        <f>IF(ISNUMBER(FIND(analysismethod10,'II_Program-level standards'!BM$13)),"",'II_Program-level standards'!BM$13&amp;analysismethod10)</f>
        <v xml:space="preserve">Mandatory Provider Type Validation Analysis; 
</v>
      </c>
      <c r="DU12" s="251" t="str">
        <f>IF(ISNUMBER(FIND(analysismethod10,'II_Program-level standards'!BN$13)),"",'II_Program-level standards'!BN$13&amp;analysismethod10)</f>
        <v xml:space="preserve">Mandatory Provider Type Validation Analysis; 
</v>
      </c>
      <c r="DV12" s="251" t="str">
        <f>IF(ISNUMBER(FIND(analysismethod10,'II_Program-level standards'!BO$13)),"",'II_Program-level standards'!BO$13&amp;analysismethod10)</f>
        <v xml:space="preserve">Mandatory Provider Type Validation Analysis; 
</v>
      </c>
      <c r="DW12" s="251" t="str">
        <f>IF(ISNUMBER(FIND(analysismethod10,'II_Program-level standards'!BP$13)),"",'II_Program-level standards'!BP$13&amp;analysismethod10)</f>
        <v xml:space="preserve">Mandatory Provider Type Validation Analysis; 
</v>
      </c>
      <c r="DX12" s="251" t="str">
        <f>IF(ISNUMBER(FIND(analysismethod10,'II_Program-level standards'!BQ$13)),"",'II_Program-level standards'!BQ$13&amp;analysismethod10)</f>
        <v xml:space="preserve">Mandatory Provider Type Validation Analysis; 
</v>
      </c>
      <c r="DY12" s="251" t="str">
        <f>IF(ISNUMBER(FIND(analysismethod10,'II_Program-level standards'!BR$13)),"",'II_Program-level standards'!BR$13&amp;analysismethod10)</f>
        <v xml:space="preserve">Mandatory Provider Type Validation Analysis; 
</v>
      </c>
      <c r="DZ12" s="251" t="str">
        <f>IF(ISNUMBER(FIND(analysismethod10,'II_Program-level standards'!BS$13)),"",'II_Program-level standards'!BS$13&amp;analysismethod10)</f>
        <v xml:space="preserve">Mandatory Provider Type Validation Analysis; 
</v>
      </c>
      <c r="EA12" s="251" t="str">
        <f>IF(ISNUMBER(FIND(analysismethod10,'II_Program-level standards'!BT$13)),"",'II_Program-level standards'!BT$13&amp;analysismethod10)</f>
        <v xml:space="preserve">Mandatory Provider Type Validation Analysis; 
</v>
      </c>
      <c r="EB12" s="251" t="str">
        <f>IF(ISNUMBER(FIND(analysismethod10,'II_Program-level standards'!BU$13)),"",'II_Program-level standards'!BU$13&amp;analysismethod10)</f>
        <v xml:space="preserve">Mandatory Provider Type Validation Analysis; 
</v>
      </c>
      <c r="EC12" s="251" t="str">
        <f>IF(ISNUMBER(FIND(analysismethod10,'II_Program-level standards'!BV$13)),"",'II_Program-level standards'!BV$13&amp;analysismethod10)</f>
        <v xml:space="preserve">Mandatory Provider Type Validation Analysis; 
</v>
      </c>
      <c r="ED12" s="251" t="str">
        <f>IF(ISNUMBER(FIND(analysismethod10,'II_Program-level standards'!BW$13)),"",'II_Program-level standards'!BW$13&amp;analysismethod10)</f>
        <v xml:space="preserve">Mandatory Provider Type Validation Analysis; 
</v>
      </c>
      <c r="EE12" s="251" t="str">
        <f>IF(ISNUMBER(FIND(analysismethod10,'II_Program-level standards'!BX$13)),"",'II_Program-level standards'!BX$13&amp;analysismethod10)</f>
        <v xml:space="preserve">Mandatory Provider Type Validation Analysis; 
</v>
      </c>
      <c r="EF12" s="251" t="str">
        <f>IF(ISNUMBER(FIND(analysismethod10,'II_Program-level standards'!BY$13)),"",'II_Program-level standards'!BY$13&amp;analysismethod10)</f>
        <v xml:space="preserve">Mandatory Provider Type Validation Analysis; 
</v>
      </c>
      <c r="EG12" s="251" t="str">
        <f>IF(ISNUMBER(FIND(analysismethod10,'II_Program-level standards'!BZ$13)),"",'II_Program-level standards'!BZ$13&amp;analysismethod10)</f>
        <v xml:space="preserve">Mandatory Provider Type Validation Analysis; 
</v>
      </c>
      <c r="EH12" s="251" t="str">
        <f>IF(ISNUMBER(FIND(analysismethod10,'II_Program-level standards'!CA$13)),"",'II_Program-level standards'!CA$13&amp;analysismethod10)</f>
        <v xml:space="preserve">Mandatory Provider Type Validation Analysis; 
</v>
      </c>
      <c r="EI12" s="251" t="str">
        <f>IF(ISNUMBER(FIND(analysismethod10,'II_Program-level standards'!CB$13)),"",'II_Program-level standards'!CB$13&amp;analysismethod10)</f>
        <v xml:space="preserve">Mandatory Provider Type Validation Analysis; 
</v>
      </c>
      <c r="EJ12" s="251" t="str">
        <f>IF(ISNUMBER(FIND(analysismethod10,'II_Program-level standards'!CC$13)),"",'II_Program-level standards'!CC$13&amp;analysismethod10)</f>
        <v xml:space="preserve">Mandatory Provider Type Validation Analysis; 
</v>
      </c>
      <c r="EK12" s="251" t="str">
        <f>IF(ISNUMBER(FIND(analysismethod10,'II_Program-level standards'!CD$13)),"",'II_Program-level standards'!CD$13&amp;analysismethod10)</f>
        <v xml:space="preserve">Mandatory Provider Type Validation Analysis; 
</v>
      </c>
      <c r="EL12" s="251" t="str">
        <f>IF(ISNUMBER(FIND(analysismethod10,'II_Program-level standards'!CE$13)),"",'II_Program-level standards'!CE$13&amp;analysismethod10)</f>
        <v xml:space="preserve">Mandatory Provider Type Validation Analysis; 
</v>
      </c>
      <c r="EM12" s="251" t="str">
        <f>IF(ISNUMBER(FIND(analysismethod10,'II_Program-level standards'!CF$13)),"",'II_Program-level standards'!CF$13&amp;analysismethod10)</f>
        <v xml:space="preserve">Mandatory Provider Type Validation Analysis; 
</v>
      </c>
      <c r="EN12" s="251" t="str">
        <f>IF(ISNUMBER(FIND(analysismethod10,'II_Program-level standards'!CG$13)),"",'II_Program-level standards'!CG$13&amp;analysismethod10)</f>
        <v xml:space="preserve">Mandatory Provider Type Validation Analysis; 
</v>
      </c>
      <c r="EO12" s="251" t="str">
        <f>IF(ISNUMBER(FIND(analysismethod10,'II_Program-level standards'!CH$13)),"",'II_Program-level standards'!CH$13&amp;analysismethod10)</f>
        <v xml:space="preserve">Mandatory Provider Type Validation Analysis; 
</v>
      </c>
      <c r="EP12" s="251" t="str">
        <f>IF(ISNUMBER(FIND(analysismethod10,'II_Program-level standards'!CI$13)),"",'II_Program-level standards'!CI$13&amp;analysismethod10)</f>
        <v xml:space="preserve">Mandatory Provider Type Validation Analysis; 
</v>
      </c>
      <c r="EQ12" s="251" t="str">
        <f>IF(ISNUMBER(FIND(analysismethod10,'II_Program-level standards'!CJ$13)),"",'II_Program-level standards'!CJ$13&amp;analysismethod10)</f>
        <v xml:space="preserve">Mandatory Provider Type Validation Analysis; 
</v>
      </c>
      <c r="ER12" s="251" t="str">
        <f>IF(ISNUMBER(FIND(analysismethod10,'II_Program-level standards'!CK$13)),"",'II_Program-level standards'!CK$13&amp;analysismethod10)</f>
        <v xml:space="preserve">Mandatory Provider Type Validation Analysis; 
</v>
      </c>
      <c r="ES12" s="251" t="str">
        <f>IF(ISNUMBER(FIND(analysismethod10,'II_Program-level standards'!CL$13)),"",'II_Program-level standards'!CL$13&amp;analysismethod10)</f>
        <v xml:space="preserve">Mandatory Provider Type Validation Analysis; 
</v>
      </c>
      <c r="ET12" s="251" t="str">
        <f>IF(ISNUMBER(FIND(analysismethod10,'II_Program-level standards'!CM$13)),"",'II_Program-level standards'!CM$13&amp;analysismethod10)</f>
        <v xml:space="preserve">Mandatory Provider Type Validation Analysis; 
</v>
      </c>
      <c r="EU12" s="251" t="str">
        <f>IF(ISNUMBER(FIND(analysismethod10,'II_Program-level standards'!CN$13)),"",'II_Program-level standards'!CN$13&amp;analysismethod10)</f>
        <v xml:space="preserve">Mandatory Provider Type Validation Analysis; 
</v>
      </c>
      <c r="EV12" s="251" t="str">
        <f>IF(ISNUMBER(FIND(analysismethod10,'II_Program-level standards'!CO$13)),"",'II_Program-level standards'!CO$13&amp;analysismethod10)</f>
        <v xml:space="preserve">Mandatory Provider Type Validation Analysis; 
</v>
      </c>
      <c r="EW12" s="251" t="str">
        <f>IF(ISNUMBER(FIND(analysismethod10,'II_Program-level standards'!CP$13)),"",'II_Program-level standards'!CP$13&amp;analysismethod10)</f>
        <v xml:space="preserve">Mandatory Provider Type Validation Analysis; 
</v>
      </c>
      <c r="EX12" s="251" t="str">
        <f>IF(ISNUMBER(FIND(analysismethod10,'II_Program-level standards'!CQ$13)),"",'II_Program-level standards'!CQ$13&amp;analysismethod10)</f>
        <v xml:space="preserve">Mandatory Provider Type Validation Analysis; 
</v>
      </c>
      <c r="EY12" s="251" t="str">
        <f>IF(ISNUMBER(FIND(analysismethod10,'II_Program-level standards'!CR$13)),"",'II_Program-level standards'!CR$13&amp;analysismethod10)</f>
        <v xml:space="preserve">Mandatory Provider Type Validation Analysis; 
</v>
      </c>
      <c r="EZ12" s="251" t="str">
        <f>IF(ISNUMBER(FIND(analysismethod10,'II_Program-level standards'!CS$13)),"",'II_Program-level standards'!CS$13&amp;analysismethod10)</f>
        <v xml:space="preserve">Mandatory Provider Type Validation Analysis; 
</v>
      </c>
      <c r="FA12" s="251" t="str">
        <f>IF(ISNUMBER(FIND(analysismethod10,'II_Program-level standards'!CT$13)),"",'II_Program-level standards'!CT$13&amp;analysismethod10)</f>
        <v xml:space="preserve">Mandatory Provider Type Validation Analysis; 
</v>
      </c>
      <c r="FB12" s="251" t="str">
        <f>IF(ISNUMBER(FIND(analysismethod10,'II_Program-level standards'!CU$13)),"",'II_Program-level standards'!CU$13&amp;analysismethod10)</f>
        <v xml:space="preserve">Mandatory Provider Type Validation Analysis; 
</v>
      </c>
      <c r="FC12" s="251" t="str">
        <f>IF(ISNUMBER(FIND(analysismethod10,'II_Program-level standards'!CV$13)),"",'II_Program-level standards'!CV$13&amp;analysismethod10)</f>
        <v xml:space="preserve">Mandatory Provider Type Validation Analysis; 
</v>
      </c>
      <c r="FD12" s="251" t="str">
        <f>IF(ISNUMBER(FIND(analysismethod10,'II_Program-level standards'!CW$13)),"",'II_Program-level standards'!CW$13&amp;analysismethod10)</f>
        <v xml:space="preserve">Mandatory Provider Type Validation Analysis; 
</v>
      </c>
      <c r="FE12" s="251" t="str">
        <f>IF(ISNUMBER(FIND(analysismethod10,'II_Program-level standards'!CX$13)),"",'II_Program-level standards'!CX$13&amp;analysismethod10)</f>
        <v xml:space="preserve">Mandatory Provider Type Validation Analysis; 
</v>
      </c>
      <c r="FF12" s="251" t="str">
        <f>IF(ISNUMBER(FIND(analysismethod10,'II_Program-level standards'!CY$13)),"",'II_Program-level standards'!CY$13&amp;analysismethod10)</f>
        <v xml:space="preserve">Mandatory Provider Type Validation Analysis; 
</v>
      </c>
      <c r="FG12" s="252" t="str">
        <f>IF(ISNUMBER(FIND(analysismethod10,'II_Program-level standards'!CZ$13)),"",'II_Program-level standards'!CZ$13&amp;analysismethod10)</f>
        <v xml:space="preserve">Mandatory Provider Type Validation Analysis; 
</v>
      </c>
    </row>
    <row r="13" spans="1:212" ht="14.45" thickBot="1">
      <c r="B13" s="11" t="s">
        <v>722</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4.45" thickTop="1">
      <c r="B14" s="11" t="s">
        <v>723</v>
      </c>
      <c r="C14" s="11"/>
      <c r="D14" s="11"/>
      <c r="E14" s="11"/>
      <c r="F14" s="11"/>
      <c r="G14" s="11"/>
      <c r="J14" s="92"/>
      <c r="K14" s="91"/>
      <c r="L14" s="91"/>
      <c r="M14" s="91"/>
      <c r="N14" s="91"/>
      <c r="O14" s="91"/>
      <c r="P14" s="91"/>
      <c r="Q14" s="91"/>
      <c r="R14" s="91"/>
      <c r="S14" s="91"/>
      <c r="T14" s="91"/>
      <c r="BK14" s="13"/>
      <c r="BL14" s="13"/>
    </row>
    <row r="15" spans="1:212" ht="14.45" thickBot="1">
      <c r="B15" s="11" t="s">
        <v>724</v>
      </c>
      <c r="C15" s="11"/>
      <c r="D15" s="11"/>
      <c r="E15" s="11"/>
      <c r="F15" s="11"/>
      <c r="G15" s="11"/>
      <c r="J15" s="92"/>
      <c r="K15" s="91"/>
      <c r="L15" s="91"/>
      <c r="M15" s="91"/>
      <c r="N15" s="91"/>
      <c r="O15" s="91"/>
      <c r="P15" s="91"/>
      <c r="Q15" s="91"/>
      <c r="R15" s="91"/>
      <c r="S15" s="91"/>
      <c r="T15" s="91"/>
      <c r="BK15" s="13"/>
      <c r="BL15" s="13"/>
    </row>
    <row r="16" spans="1:212" ht="14.45" thickTop="1">
      <c r="B16" s="11" t="s">
        <v>725</v>
      </c>
      <c r="C16" s="11"/>
      <c r="D16" s="11"/>
      <c r="E16" s="11"/>
      <c r="F16" s="11"/>
      <c r="G16" s="11"/>
      <c r="J16" s="92"/>
      <c r="K16" s="91"/>
      <c r="L16" s="91"/>
      <c r="M16" s="91"/>
      <c r="N16" s="91"/>
      <c r="O16" s="91"/>
      <c r="P16" s="91"/>
      <c r="Q16" s="91"/>
      <c r="R16" s="91"/>
      <c r="S16" s="91"/>
      <c r="T16" s="91"/>
      <c r="BJ16" s="268" t="s">
        <v>726</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Geomapping; 
</v>
      </c>
      <c r="BS16" s="248" t="str">
        <f>IF(ISNUMBER(FIND(analysismethod1,'III_Plan comp 438.68 {Plan 1}'!L$15)),"",'III_Plan comp 438.68 {Plan 1}'!L$15&amp;analysismethod1)</f>
        <v xml:space="preserve">Geomapping; 
</v>
      </c>
      <c r="BT16" s="248" t="str">
        <f>IF(ISNUMBER(FIND(analysismethod1,'III_Plan comp 438.68 {Plan 1}'!M$15)),"",'III_Plan comp 438.68 {Plan 1}'!M$15&amp;analysismethod1)</f>
        <v xml:space="preserve">Geomapping; 
</v>
      </c>
      <c r="BU16" s="248" t="str">
        <f>IF(ISNUMBER(FIND(analysismethod1,'III_Plan comp 438.68 {Plan 1}'!N$15)),"",'III_Plan comp 438.68 {Plan 1}'!N$15&amp;analysismethod1)</f>
        <v xml:space="preserve">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727</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xml:space="preserve">Plan Provider Directory Review; 
</v>
      </c>
      <c r="BL17" s="251" t="str">
        <f>IF(ISNUMBER(FIND(analysismethod2,'III_Plan comp 438.68 {Plan 1}'!E$15)),"",'III_Plan comp 438.68 {Plan 1}'!E$15&amp;analysismethod2)</f>
        <v xml:space="preserve">Plan Provider Directory Review; 
</v>
      </c>
      <c r="BM17" s="251" t="str">
        <f>IF(ISNUMBER(FIND(analysismethod2,'III_Plan comp 438.68 {Plan 1}'!F$15)),"",'III_Plan comp 438.68 {Plan 1}'!F$15&amp;analysismethod2)</f>
        <v xml:space="preserve">Plan Provider Directory Review; 
</v>
      </c>
      <c r="BN17" s="251" t="str">
        <f>IF(ISNUMBER(FIND(analysismethod2,'III_Plan comp 438.68 {Plan 1}'!G$15)),"",'III_Plan comp 438.68 {Plan 1}'!G$15&amp;analysismethod2)</f>
        <v xml:space="preserve">Plan Provider Directory Review; 
</v>
      </c>
      <c r="BO17" s="251" t="str">
        <f>IF(ISNUMBER(FIND(analysismethod2,'III_Plan comp 438.68 {Plan 1}'!H$15)),"",'III_Plan comp 438.68 {Plan 1}'!H$15&amp;analysismethod2)</f>
        <v xml:space="preserve">Plan Provider Directory Review; 
</v>
      </c>
      <c r="BP17" s="251" t="str">
        <f>IF(ISNUMBER(FIND(analysismethod2,'III_Plan comp 438.68 {Plan 1}'!I$15)),"",'III_Plan comp 438.68 {Plan 1}'!I$15&amp;analysismethod2)</f>
        <v xml:space="preserve">Plan Provider Directory Review; 
</v>
      </c>
      <c r="BQ17" s="251" t="str">
        <f>IF(ISNUMBER(FIND(analysismethod2,'III_Plan comp 438.68 {Plan 1}'!J$15)),"",'III_Plan comp 438.68 {Plan 1}'!J$15&amp;analysismethod2)</f>
        <v xml:space="preserve">Plan Provider Directory Review; 
</v>
      </c>
      <c r="BR17" s="251" t="str">
        <f>IF(ISNUMBER(FIND(analysismethod2,'III_Plan comp 438.68 {Plan 1}'!K$15)),"",'III_Plan comp 438.68 {Plan 1}'!K$15&amp;analysismethod2)</f>
        <v xml:space="preserve">Plan Provider Directory Review; 
</v>
      </c>
      <c r="BS17" s="251" t="str">
        <f>IF(ISNUMBER(FIND(analysismethod2,'III_Plan comp 438.68 {Plan 1}'!L$15)),"",'III_Plan comp 438.68 {Plan 1}'!L$15&amp;analysismethod2)</f>
        <v xml:space="preserve">Plan Provider Directory Review; 
</v>
      </c>
      <c r="BT17" s="251" t="str">
        <f>IF(ISNUMBER(FIND(analysismethod2,'III_Plan comp 438.68 {Plan 1}'!M$15)),"",'III_Plan comp 438.68 {Plan 1}'!M$15&amp;analysismethod2)</f>
        <v xml:space="preserve">Plan Provider Directory Review; 
</v>
      </c>
      <c r="BU17" s="251" t="str">
        <f>IF(ISNUMBER(FIND(analysismethod2,'III_Plan comp 438.68 {Plan 1}'!N$15)),"",'III_Plan comp 438.68 {Plan 1}'!N$15&amp;analysismethod2)</f>
        <v xml:space="preserve">Plan Provider Directory Review; 
</v>
      </c>
      <c r="BV17" s="251" t="str">
        <f>IF(ISNUMBER(FIND(analysismethod2,'III_Plan comp 438.68 {Plan 1}'!O$15)),"",'III_Plan comp 438.68 {Plan 1}'!O$15&amp;analysismethod2)</f>
        <v xml:space="preserve">Plan Provider Directory Review; 
</v>
      </c>
      <c r="BW17" s="251" t="str">
        <f>IF(ISNUMBER(FIND(analysismethod2,'III_Plan comp 438.68 {Plan 1}'!P$15)),"",'III_Plan comp 438.68 {Plan 1}'!P$15&amp;analysismethod2)</f>
        <v xml:space="preserve">Plan Provider Directory Review; 
</v>
      </c>
      <c r="BX17" s="251" t="str">
        <f>IF(ISNUMBER(FIND(analysismethod2,'III_Plan comp 438.68 {Plan 1}'!Q$15)),"",'III_Plan comp 438.68 {Plan 1}'!Q$15&amp;analysismethod2)</f>
        <v xml:space="preserve">Plan Provider Directory Review; 
</v>
      </c>
      <c r="BY17" s="251" t="str">
        <f>IF(ISNUMBER(FIND(analysismethod2,'III_Plan comp 438.68 {Plan 1}'!R$15)),"",'III_Plan comp 438.68 {Plan 1}'!R$15&amp;analysismethod2)</f>
        <v xml:space="preserve">Plan Provider Directory Review; 
</v>
      </c>
      <c r="BZ17" s="251" t="str">
        <f>IF(ISNUMBER(FIND(analysismethod2,'III_Plan comp 438.68 {Plan 1}'!S$15)),"",'III_Plan comp 438.68 {Plan 1}'!S$15&amp;analysismethod2)</f>
        <v xml:space="preserve">Plan Provider Directory Review; 
</v>
      </c>
      <c r="CA17" s="251" t="str">
        <f>IF(ISNUMBER(FIND(analysismethod2,'III_Plan comp 438.68 {Plan 1}'!T$15)),"",'III_Plan comp 438.68 {Plan 1}'!T$15&amp;analysismethod2)</f>
        <v xml:space="preserve">Plan Provider Directory Review; 
</v>
      </c>
      <c r="CB17" s="251" t="str">
        <f>IF(ISNUMBER(FIND(analysismethod2,'III_Plan comp 438.68 {Plan 1}'!U$15)),"",'III_Plan comp 438.68 {Plan 1}'!U$15&amp;analysismethod2)</f>
        <v xml:space="preserve">Plan Provider Directory Review; 
</v>
      </c>
      <c r="CC17" s="251" t="str">
        <f>IF(ISNUMBER(FIND(analysismethod2,'III_Plan comp 438.68 {Plan 1}'!V$15)),"",'III_Plan comp 438.68 {Plan 1}'!V$15&amp;analysismethod2)</f>
        <v xml:space="preserve">Plan Provider Directory Review; 
</v>
      </c>
      <c r="CD17" s="251" t="str">
        <f>IF(ISNUMBER(FIND(analysismethod2,'III_Plan comp 438.68 {Plan 1}'!W$15)),"",'III_Plan comp 438.68 {Plan 1}'!W$15&amp;analysismethod2)</f>
        <v xml:space="preserve">Plan Provider Directory Review; 
</v>
      </c>
      <c r="CE17" s="251" t="str">
        <f>IF(ISNUMBER(FIND(analysismethod2,'III_Plan comp 438.68 {Plan 1}'!X$15)),"",'III_Plan comp 438.68 {Plan 1}'!X$15&amp;analysismethod2)</f>
        <v xml:space="preserve">Plan Provider Directory Review; 
</v>
      </c>
      <c r="CF17" s="251" t="str">
        <f>IF(ISNUMBER(FIND(analysismethod2,'III_Plan comp 438.68 {Plan 1}'!Y$15)),"",'III_Plan comp 438.68 {Plan 1}'!Y$15&amp;analysismethod2)</f>
        <v xml:space="preserve">Plan Provider Directory Review; 
</v>
      </c>
      <c r="CG17" s="251" t="str">
        <f>IF(ISNUMBER(FIND(analysismethod2,'III_Plan comp 438.68 {Plan 1}'!Z$15)),"",'III_Plan comp 438.68 {Plan 1}'!Z$15&amp;analysismethod2)</f>
        <v xml:space="preserve">Plan Provider Directory Review; 
</v>
      </c>
      <c r="CH17" s="251" t="str">
        <f>IF(ISNUMBER(FIND(analysismethod2,'III_Plan comp 438.68 {Plan 1}'!AA$15)),"",'III_Plan comp 438.68 {Plan 1}'!AA$15&amp;analysismethod2)</f>
        <v xml:space="preserve">Plan Provider Directory Review; 
</v>
      </c>
      <c r="CI17" s="251" t="str">
        <f>IF(ISNUMBER(FIND(analysismethod2,'III_Plan comp 438.68 {Plan 1}'!AB$15)),"",'III_Plan comp 438.68 {Plan 1}'!AB$15&amp;analysismethod2)</f>
        <v xml:space="preserve">Plan Provider Directory Review; 
</v>
      </c>
      <c r="CJ17" s="251" t="str">
        <f>IF(ISNUMBER(FIND(analysismethod2,'III_Plan comp 438.68 {Plan 1}'!AC$15)),"",'III_Plan comp 438.68 {Plan 1}'!AC$15&amp;analysismethod2)</f>
        <v xml:space="preserve">Plan Provider Directory Review; 
</v>
      </c>
      <c r="CK17" s="251" t="str">
        <f>IF(ISNUMBER(FIND(analysismethod2,'III_Plan comp 438.68 {Plan 1}'!AD$15)),"",'III_Plan comp 438.68 {Plan 1}'!AD$15&amp;analysismethod2)</f>
        <v xml:space="preserve">Plan Provider Directory Review; 
</v>
      </c>
      <c r="CL17" s="251" t="str">
        <f>IF(ISNUMBER(FIND(analysismethod2,'III_Plan comp 438.68 {Plan 1}'!AE$15)),"",'III_Plan comp 438.68 {Plan 1}'!AE$15&amp;analysismethod2)</f>
        <v xml:space="preserve">Plan Provider Directory Review; 
</v>
      </c>
      <c r="CM17" s="251" t="str">
        <f>IF(ISNUMBER(FIND(analysismethod2,'III_Plan comp 438.68 {Plan 1}'!AF$15)),"",'III_Plan comp 438.68 {Plan 1}'!AF$15&amp;analysismethod2)</f>
        <v xml:space="preserve">Plan Provider Directory Review; 
</v>
      </c>
      <c r="CN17" s="251" t="str">
        <f>IF(ISNUMBER(FIND(analysismethod2,'III_Plan comp 438.68 {Plan 1}'!AG$15)),"",'III_Plan comp 438.68 {Plan 1}'!AG$15&amp;analysismethod2)</f>
        <v xml:space="preserve">Plan Provider Directory Review; 
</v>
      </c>
      <c r="CO17" s="251" t="str">
        <f>IF(ISNUMBER(FIND(analysismethod2,'III_Plan comp 438.68 {Plan 1}'!AH$15)),"",'III_Plan comp 438.68 {Plan 1}'!AH$15&amp;analysismethod2)</f>
        <v xml:space="preserve">Plan Provider Directory Review; 
</v>
      </c>
      <c r="CP17" s="251" t="str">
        <f>IF(ISNUMBER(FIND(analysismethod2,'III_Plan comp 438.68 {Plan 1}'!AI$15)),"",'III_Plan comp 438.68 {Plan 1}'!AI$15&amp;analysismethod2)</f>
        <v xml:space="preserve">Plan Provider Directory Review; 
</v>
      </c>
      <c r="CQ17" s="251" t="str">
        <f>IF(ISNUMBER(FIND(analysismethod2,'III_Plan comp 438.68 {Plan 1}'!AJ$15)),"",'III_Plan comp 438.68 {Plan 1}'!AJ$15&amp;analysismethod2)</f>
        <v xml:space="preserve">Plan Provider Directory Review; 
</v>
      </c>
      <c r="CR17" s="251" t="str">
        <f>IF(ISNUMBER(FIND(analysismethod2,'III_Plan comp 438.68 {Plan 1}'!AK$15)),"",'III_Plan comp 438.68 {Plan 1}'!AK$15&amp;analysismethod2)</f>
        <v xml:space="preserve">Plan Provider Directory Review; 
</v>
      </c>
      <c r="CS17" s="251" t="str">
        <f>IF(ISNUMBER(FIND(analysismethod2,'III_Plan comp 438.68 {Plan 1}'!AL$15)),"",'III_Plan comp 438.68 {Plan 1}'!AL$15&amp;analysismethod2)</f>
        <v xml:space="preserve">Plan Provider Directory Review; 
</v>
      </c>
      <c r="CT17" s="251" t="str">
        <f>IF(ISNUMBER(FIND(analysismethod2,'III_Plan comp 438.68 {Plan 1}'!AM$15)),"",'III_Plan comp 438.68 {Plan 1}'!AM$15&amp;analysismethod2)</f>
        <v xml:space="preserve">Plan Provider Directory Review; 
</v>
      </c>
      <c r="CU17" s="251" t="str">
        <f>IF(ISNUMBER(FIND(analysismethod2,'III_Plan comp 438.68 {Plan 1}'!AN$15)),"",'III_Plan comp 438.68 {Plan 1}'!AN$15&amp;analysismethod2)</f>
        <v xml:space="preserve">Plan Provider Directory Review; 
</v>
      </c>
      <c r="CV17" s="251" t="str">
        <f>IF(ISNUMBER(FIND(analysismethod2,'III_Plan comp 438.68 {Plan 1}'!AO$15)),"",'III_Plan comp 438.68 {Plan 1}'!AO$15&amp;analysismethod2)</f>
        <v xml:space="preserve">Plan Provider Directory Review; 
</v>
      </c>
      <c r="CW17" s="251" t="str">
        <f>IF(ISNUMBER(FIND(analysismethod2,'III_Plan comp 438.68 {Plan 1}'!AP$15)),"",'III_Plan comp 438.68 {Plan 1}'!AP$15&amp;analysismethod2)</f>
        <v xml:space="preserve">Plan Provider Directory Review; 
</v>
      </c>
      <c r="CX17" s="251" t="str">
        <f>IF(ISNUMBER(FIND(analysismethod2,'III_Plan comp 438.68 {Plan 1}'!AQ$15)),"",'III_Plan comp 438.68 {Plan 1}'!AQ$15&amp;analysismethod2)</f>
        <v xml:space="preserve">Plan Provider Directory Review; 
</v>
      </c>
      <c r="CY17" s="251" t="str">
        <f>IF(ISNUMBER(FIND(analysismethod2,'III_Plan comp 438.68 {Plan 1}'!AR$15)),"",'III_Plan comp 438.68 {Plan 1}'!AR$15&amp;analysismethod2)</f>
        <v xml:space="preserve">Plan Provider Directory Review; 
</v>
      </c>
      <c r="CZ17" s="251" t="str">
        <f>IF(ISNUMBER(FIND(analysismethod2,'III_Plan comp 438.68 {Plan 1}'!AS$15)),"",'III_Plan comp 438.68 {Plan 1}'!AS$15&amp;analysismethod2)</f>
        <v xml:space="preserve">Plan Provider Directory Review; 
</v>
      </c>
      <c r="DA17" s="251" t="str">
        <f>IF(ISNUMBER(FIND(analysismethod2,'III_Plan comp 438.68 {Plan 1}'!AT$15)),"",'III_Plan comp 438.68 {Plan 1}'!AT$15&amp;analysismethod2)</f>
        <v xml:space="preserve">Plan Provider Directory Review; 
</v>
      </c>
      <c r="DB17" s="251" t="str">
        <f>IF(ISNUMBER(FIND(analysismethod2,'III_Plan comp 438.68 {Plan 1}'!AU$15)),"",'III_Plan comp 438.68 {Plan 1}'!AU$15&amp;analysismethod2)</f>
        <v xml:space="preserve">Plan Provider Directory Review; 
</v>
      </c>
      <c r="DC17" s="251" t="str">
        <f>IF(ISNUMBER(FIND(analysismethod2,'III_Plan comp 438.68 {Plan 1}'!AV$15)),"",'III_Plan comp 438.68 {Plan 1}'!AV$15&amp;analysismethod2)</f>
        <v xml:space="preserve">Plan Provider Directory Review; 
</v>
      </c>
      <c r="DD17" s="251" t="str">
        <f>IF(ISNUMBER(FIND(analysismethod2,'III_Plan comp 438.68 {Plan 1}'!AW$15)),"",'III_Plan comp 438.68 {Plan 1}'!AW$15&amp;analysismethod2)</f>
        <v xml:space="preserve">Plan Provider Directory Review; 
</v>
      </c>
      <c r="DE17" s="251" t="str">
        <f>IF(ISNUMBER(FIND(analysismethod2,'III_Plan comp 438.68 {Plan 1}'!AX$15)),"",'III_Plan comp 438.68 {Plan 1}'!AX$15&amp;analysismethod2)</f>
        <v xml:space="preserve">Plan Provider Directory Review; 
</v>
      </c>
      <c r="DF17" s="251" t="str">
        <f>IF(ISNUMBER(FIND(analysismethod2,'III_Plan comp 438.68 {Plan 1}'!AY$15)),"",'III_Plan comp 438.68 {Plan 1}'!AY$15&amp;analysismethod2)</f>
        <v xml:space="preserve">Plan Provider Directory Review; 
</v>
      </c>
      <c r="DG17" s="251" t="str">
        <f>IF(ISNUMBER(FIND(analysismethod2,'III_Plan comp 438.68 {Plan 1}'!AZ$15)),"",'III_Plan comp 438.68 {Plan 1}'!AZ$15&amp;analysismethod2)</f>
        <v xml:space="preserve">Plan Provider Directory Review; 
</v>
      </c>
      <c r="DH17" s="251" t="str">
        <f>IF(ISNUMBER(FIND(analysismethod2,'III_Plan comp 438.68 {Plan 1}'!BA$15)),"",'III_Plan comp 438.68 {Plan 1}'!BA$15&amp;analysismethod2)</f>
        <v xml:space="preserve">Plan Provider Directory Review; 
</v>
      </c>
      <c r="DI17" s="251" t="str">
        <f>IF(ISNUMBER(FIND(analysismethod2,'III_Plan comp 438.68 {Plan 1}'!BB$15)),"",'III_Plan comp 438.68 {Plan 1}'!BB$15&amp;analysismethod2)</f>
        <v xml:space="preserve">Plan Provider Directory Review; 
</v>
      </c>
      <c r="DJ17" s="251" t="str">
        <f>IF(ISNUMBER(FIND(analysismethod2,'III_Plan comp 438.68 {Plan 1}'!BC$15)),"",'III_Plan comp 438.68 {Plan 1}'!BC$15&amp;analysismethod2)</f>
        <v xml:space="preserve">Plan Provider Directory Review; 
</v>
      </c>
      <c r="DK17" s="251" t="str">
        <f>IF(ISNUMBER(FIND(analysismethod2,'III_Plan comp 438.68 {Plan 1}'!BD$15)),"",'III_Plan comp 438.68 {Plan 1}'!BD$15&amp;analysismethod2)</f>
        <v xml:space="preserve">Plan Provider Directory Review; 
</v>
      </c>
      <c r="DL17" s="251" t="str">
        <f>IF(ISNUMBER(FIND(analysismethod2,'III_Plan comp 438.68 {Plan 1}'!BE$15)),"",'III_Plan comp 438.68 {Plan 1}'!BE$15&amp;analysismethod2)</f>
        <v xml:space="preserve">Plan Provider Directory Review; 
</v>
      </c>
      <c r="DM17" s="251" t="str">
        <f>IF(ISNUMBER(FIND(analysismethod2,'III_Plan comp 438.68 {Plan 1}'!BF$15)),"",'III_Plan comp 438.68 {Plan 1}'!BF$15&amp;analysismethod2)</f>
        <v xml:space="preserve">Plan Provider Directory Review; 
</v>
      </c>
      <c r="DN17" s="251" t="str">
        <f>IF(ISNUMBER(FIND(analysismethod2,'III_Plan comp 438.68 {Plan 1}'!BG$15)),"",'III_Plan comp 438.68 {Plan 1}'!BG$15&amp;analysismethod2)</f>
        <v xml:space="preserve">Plan Provider Directory Review; 
</v>
      </c>
      <c r="DO17" s="251" t="str">
        <f>IF(ISNUMBER(FIND(analysismethod2,'III_Plan comp 438.68 {Plan 1}'!BH$15)),"",'III_Plan comp 438.68 {Plan 1}'!BH$15&amp;analysismethod2)</f>
        <v xml:space="preserve">Plan Provider Directory Review; 
</v>
      </c>
      <c r="DP17" s="251" t="str">
        <f>IF(ISNUMBER(FIND(analysismethod2,'III_Plan comp 438.68 {Plan 1}'!BI$15)),"",'III_Plan comp 438.68 {Plan 1}'!BI$15&amp;analysismethod2)</f>
        <v xml:space="preserve">Plan Provider Directory Review; 
</v>
      </c>
      <c r="DQ17" s="251" t="str">
        <f>IF(ISNUMBER(FIND(analysismethod2,'III_Plan comp 438.68 {Plan 1}'!BJ$15)),"",'III_Plan comp 438.68 {Plan 1}'!BJ$15&amp;analysismethod2)</f>
        <v xml:space="preserve">Plan Provider Directory Review; 
</v>
      </c>
      <c r="DR17" s="251" t="str">
        <f>IF(ISNUMBER(FIND(analysismethod2,'III_Plan comp 438.68 {Plan 1}'!BK$15)),"",'III_Plan comp 438.68 {Plan 1}'!BK$15&amp;analysismethod2)</f>
        <v xml:space="preserve">Plan Provider Directory Review; 
</v>
      </c>
      <c r="DS17" s="251" t="str">
        <f>IF(ISNUMBER(FIND(analysismethod2,'III_Plan comp 438.68 {Plan 1}'!BL$15)),"",'III_Plan comp 438.68 {Plan 1}'!BL$15&amp;analysismethod2)</f>
        <v xml:space="preserve">Plan Provider Directory Review; 
</v>
      </c>
      <c r="DT17" s="251" t="str">
        <f>IF(ISNUMBER(FIND(analysismethod2,'III_Plan comp 438.68 {Plan 1}'!BM$15)),"",'III_Plan comp 438.68 {Plan 1}'!BM$15&amp;analysismethod2)</f>
        <v xml:space="preserve">Plan Provider Directory Review; 
</v>
      </c>
      <c r="DU17" s="251" t="str">
        <f>IF(ISNUMBER(FIND(analysismethod2,'III_Plan comp 438.68 {Plan 1}'!BN$15)),"",'III_Plan comp 438.68 {Plan 1}'!BN$15&amp;analysismethod2)</f>
        <v xml:space="preserve">Plan Provider Directory Review; 
</v>
      </c>
      <c r="DV17" s="251" t="str">
        <f>IF(ISNUMBER(FIND(analysismethod2,'III_Plan comp 438.68 {Plan 1}'!BO$15)),"",'III_Plan comp 438.68 {Plan 1}'!BO$15&amp;analysismethod2)</f>
        <v xml:space="preserve">Plan Provider Directory Review; 
</v>
      </c>
      <c r="DW17" s="251" t="str">
        <f>IF(ISNUMBER(FIND(analysismethod2,'III_Plan comp 438.68 {Plan 1}'!BP$15)),"",'III_Plan comp 438.68 {Plan 1}'!BP$15&amp;analysismethod2)</f>
        <v xml:space="preserve">Plan Provider Directory Review; 
</v>
      </c>
      <c r="DX17" s="251" t="str">
        <f>IF(ISNUMBER(FIND(analysismethod2,'III_Plan comp 438.68 {Plan 1}'!BQ$15)),"",'III_Plan comp 438.68 {Plan 1}'!BQ$15&amp;analysismethod2)</f>
        <v xml:space="preserve">Plan Provider Directory Review; 
</v>
      </c>
      <c r="DY17" s="251" t="str">
        <f>IF(ISNUMBER(FIND(analysismethod2,'III_Plan comp 438.68 {Plan 1}'!BR$15)),"",'III_Plan comp 438.68 {Plan 1}'!BR$15&amp;analysismethod2)</f>
        <v xml:space="preserve">Plan Provider Directory Review; 
</v>
      </c>
      <c r="DZ17" s="251" t="str">
        <f>IF(ISNUMBER(FIND(analysismethod2,'III_Plan comp 438.68 {Plan 1}'!BS$15)),"",'III_Plan comp 438.68 {Plan 1}'!BS$15&amp;analysismethod2)</f>
        <v xml:space="preserve">Plan Provider Directory Review; 
</v>
      </c>
      <c r="EA17" s="251" t="str">
        <f>IF(ISNUMBER(FIND(analysismethod2,'III_Plan comp 438.68 {Plan 1}'!BT$15)),"",'III_Plan comp 438.68 {Plan 1}'!BT$15&amp;analysismethod2)</f>
        <v xml:space="preserve">Plan Provider Directory Review; 
</v>
      </c>
      <c r="EB17" s="251" t="str">
        <f>IF(ISNUMBER(FIND(analysismethod2,'III_Plan comp 438.68 {Plan 1}'!BU$15)),"",'III_Plan comp 438.68 {Plan 1}'!BU$15&amp;analysismethod2)</f>
        <v xml:space="preserve">Plan Provider Directory Review; 
</v>
      </c>
      <c r="EC17" s="251" t="str">
        <f>IF(ISNUMBER(FIND(analysismethod2,'III_Plan comp 438.68 {Plan 1}'!BV$15)),"",'III_Plan comp 438.68 {Plan 1}'!BV$15&amp;analysismethod2)</f>
        <v xml:space="preserve">Plan Provider Directory Review; 
</v>
      </c>
      <c r="ED17" s="251" t="str">
        <f>IF(ISNUMBER(FIND(analysismethod2,'III_Plan comp 438.68 {Plan 1}'!BW$15)),"",'III_Plan comp 438.68 {Plan 1}'!BW$15&amp;analysismethod2)</f>
        <v xml:space="preserve">Plan Provider Directory Review; 
</v>
      </c>
      <c r="EE17" s="251" t="str">
        <f>IF(ISNUMBER(FIND(analysismethod2,'III_Plan comp 438.68 {Plan 1}'!BX$15)),"",'III_Plan comp 438.68 {Plan 1}'!BX$15&amp;analysismethod2)</f>
        <v xml:space="preserve">Plan Provider Directory Review; 
</v>
      </c>
      <c r="EF17" s="251" t="str">
        <f>IF(ISNUMBER(FIND(analysismethod2,'III_Plan comp 438.68 {Plan 1}'!BY$15)),"",'III_Plan comp 438.68 {Plan 1}'!BY$15&amp;analysismethod2)</f>
        <v xml:space="preserve">Plan Provider Directory Review; 
</v>
      </c>
      <c r="EG17" s="251" t="str">
        <f>IF(ISNUMBER(FIND(analysismethod2,'III_Plan comp 438.68 {Plan 1}'!BZ$15)),"",'III_Plan comp 438.68 {Plan 1}'!BZ$15&amp;analysismethod2)</f>
        <v xml:space="preserve">Plan Provider Directory Review; 
</v>
      </c>
      <c r="EH17" s="251" t="str">
        <f>IF(ISNUMBER(FIND(analysismethod2,'III_Plan comp 438.68 {Plan 1}'!CA$15)),"",'III_Plan comp 438.68 {Plan 1}'!CA$15&amp;analysismethod2)</f>
        <v xml:space="preserve">Plan Provider Directory Review; 
</v>
      </c>
      <c r="EI17" s="251" t="str">
        <f>IF(ISNUMBER(FIND(analysismethod2,'III_Plan comp 438.68 {Plan 1}'!CB$15)),"",'III_Plan comp 438.68 {Plan 1}'!CB$15&amp;analysismethod2)</f>
        <v xml:space="preserve">Plan Provider Directory Review; 
</v>
      </c>
      <c r="EJ17" s="251" t="str">
        <f>IF(ISNUMBER(FIND(analysismethod2,'III_Plan comp 438.68 {Plan 1}'!CC$15)),"",'III_Plan comp 438.68 {Plan 1}'!CC$15&amp;analysismethod2)</f>
        <v xml:space="preserve">Plan Provider Directory Review; 
</v>
      </c>
      <c r="EK17" s="251" t="str">
        <f>IF(ISNUMBER(FIND(analysismethod2,'III_Plan comp 438.68 {Plan 1}'!CD$15)),"",'III_Plan comp 438.68 {Plan 1}'!CD$15&amp;analysismethod2)</f>
        <v xml:space="preserve">Plan Provider Directory Review; 
</v>
      </c>
      <c r="EL17" s="251" t="str">
        <f>IF(ISNUMBER(FIND(analysismethod2,'III_Plan comp 438.68 {Plan 1}'!CE$15)),"",'III_Plan comp 438.68 {Plan 1}'!CE$15&amp;analysismethod2)</f>
        <v xml:space="preserve">Plan Provider Directory Review; 
</v>
      </c>
      <c r="EM17" s="251" t="str">
        <f>IF(ISNUMBER(FIND(analysismethod2,'III_Plan comp 438.68 {Plan 1}'!CF$15)),"",'III_Plan comp 438.68 {Plan 1}'!CF$15&amp;analysismethod2)</f>
        <v xml:space="preserve">Plan Provider Directory Review; 
</v>
      </c>
      <c r="EN17" s="251" t="str">
        <f>IF(ISNUMBER(FIND(analysismethod2,'III_Plan comp 438.68 {Plan 1}'!CG$15)),"",'III_Plan comp 438.68 {Plan 1}'!CG$15&amp;analysismethod2)</f>
        <v xml:space="preserve">Plan Provider Directory Review; 
</v>
      </c>
      <c r="EO17" s="251" t="str">
        <f>IF(ISNUMBER(FIND(analysismethod2,'III_Plan comp 438.68 {Plan 1}'!CH$15)),"",'III_Plan comp 438.68 {Plan 1}'!CH$15&amp;analysismethod2)</f>
        <v xml:space="preserve">Plan Provider Directory Review; 
</v>
      </c>
      <c r="EP17" s="251" t="str">
        <f>IF(ISNUMBER(FIND(analysismethod2,'III_Plan comp 438.68 {Plan 1}'!CI$15)),"",'III_Plan comp 438.68 {Plan 1}'!CI$15&amp;analysismethod2)</f>
        <v xml:space="preserve">Plan Provider Directory Review; 
</v>
      </c>
      <c r="EQ17" s="251" t="str">
        <f>IF(ISNUMBER(FIND(analysismethod2,'III_Plan comp 438.68 {Plan 1}'!CJ$15)),"",'III_Plan comp 438.68 {Plan 1}'!CJ$15&amp;analysismethod2)</f>
        <v xml:space="preserve">Plan Provider Directory Review; 
</v>
      </c>
      <c r="ER17" s="251" t="str">
        <f>IF(ISNUMBER(FIND(analysismethod2,'III_Plan comp 438.68 {Plan 1}'!CK$15)),"",'III_Plan comp 438.68 {Plan 1}'!CK$15&amp;analysismethod2)</f>
        <v xml:space="preserve">Plan Provider Directory Review; 
</v>
      </c>
      <c r="ES17" s="251" t="str">
        <f>IF(ISNUMBER(FIND(analysismethod2,'III_Plan comp 438.68 {Plan 1}'!CL$15)),"",'III_Plan comp 438.68 {Plan 1}'!CL$15&amp;analysismethod2)</f>
        <v xml:space="preserve">Plan Provider Directory Review; 
</v>
      </c>
      <c r="ET17" s="251" t="str">
        <f>IF(ISNUMBER(FIND(analysismethod2,'III_Plan comp 438.68 {Plan 1}'!CM$15)),"",'III_Plan comp 438.68 {Plan 1}'!CM$15&amp;analysismethod2)</f>
        <v xml:space="preserve">Plan Provider Directory Review; 
</v>
      </c>
      <c r="EU17" s="251" t="str">
        <f>IF(ISNUMBER(FIND(analysismethod2,'III_Plan comp 438.68 {Plan 1}'!CN$15)),"",'III_Plan comp 438.68 {Plan 1}'!CN$15&amp;analysismethod2)</f>
        <v xml:space="preserve">Plan Provider Directory Review; 
</v>
      </c>
      <c r="EV17" s="251" t="str">
        <f>IF(ISNUMBER(FIND(analysismethod2,'III_Plan comp 438.68 {Plan 1}'!CO$15)),"",'III_Plan comp 438.68 {Plan 1}'!CO$15&amp;analysismethod2)</f>
        <v xml:space="preserve">Plan Provider Directory Review; 
</v>
      </c>
      <c r="EW17" s="251" t="str">
        <f>IF(ISNUMBER(FIND(analysismethod2,'III_Plan comp 438.68 {Plan 1}'!CP$15)),"",'III_Plan comp 438.68 {Plan 1}'!CP$15&amp;analysismethod2)</f>
        <v xml:space="preserve">Plan Provider Directory Review; 
</v>
      </c>
      <c r="EX17" s="251" t="str">
        <f>IF(ISNUMBER(FIND(analysismethod2,'III_Plan comp 438.68 {Plan 1}'!CQ$15)),"",'III_Plan comp 438.68 {Plan 1}'!CQ$15&amp;analysismethod2)</f>
        <v xml:space="preserve">Plan Provider Directory Review; 
</v>
      </c>
      <c r="EY17" s="251" t="str">
        <f>IF(ISNUMBER(FIND(analysismethod2,'III_Plan comp 438.68 {Plan 1}'!CR$15)),"",'III_Plan comp 438.68 {Plan 1}'!CR$15&amp;analysismethod2)</f>
        <v xml:space="preserve">Plan Provider Directory Review; 
</v>
      </c>
      <c r="EZ17" s="251" t="str">
        <f>IF(ISNUMBER(FIND(analysismethod2,'III_Plan comp 438.68 {Plan 1}'!CS$15)),"",'III_Plan comp 438.68 {Plan 1}'!CS$15&amp;analysismethod2)</f>
        <v xml:space="preserve">Plan Provider Directory Review; 
</v>
      </c>
      <c r="FA17" s="251" t="str">
        <f>IF(ISNUMBER(FIND(analysismethod2,'III_Plan comp 438.68 {Plan 1}'!CT$15)),"",'III_Plan comp 438.68 {Plan 1}'!CT$15&amp;analysismethod2)</f>
        <v xml:space="preserve">Plan Provider Directory Review; 
</v>
      </c>
      <c r="FB17" s="251" t="str">
        <f>IF(ISNUMBER(FIND(analysismethod2,'III_Plan comp 438.68 {Plan 1}'!CU$15)),"",'III_Plan comp 438.68 {Plan 1}'!CU$15&amp;analysismethod2)</f>
        <v xml:space="preserve">Plan Provider Directory Review; 
</v>
      </c>
      <c r="FC17" s="251" t="str">
        <f>IF(ISNUMBER(FIND(analysismethod2,'III_Plan comp 438.68 {Plan 1}'!CV$15)),"",'III_Plan comp 438.68 {Plan 1}'!CV$15&amp;analysismethod2)</f>
        <v xml:space="preserve">Plan Provider Directory Review; 
</v>
      </c>
      <c r="FD17" s="251" t="str">
        <f>IF(ISNUMBER(FIND(analysismethod2,'III_Plan comp 438.68 {Plan 1}'!CW$15)),"",'III_Plan comp 438.68 {Plan 1}'!CW$15&amp;analysismethod2)</f>
        <v xml:space="preserve">Plan Provider Directory Review; 
</v>
      </c>
      <c r="FE17" s="251" t="str">
        <f>IF(ISNUMBER(FIND(analysismethod2,'III_Plan comp 438.68 {Plan 1}'!CX$15)),"",'III_Plan comp 438.68 {Plan 1}'!CX$15&amp;analysismethod2)</f>
        <v xml:space="preserve">Plan Provider Directory Review; 
</v>
      </c>
      <c r="FF17" s="251" t="str">
        <f>IF(ISNUMBER(FIND(analysismethod2,'III_Plan comp 438.68 {Plan 1}'!CY$15)),"",'III_Plan comp 438.68 {Plan 1}'!CY$15&amp;analysismethod2)</f>
        <v xml:space="preserve">Plan Provider Directory Review; 
</v>
      </c>
      <c r="FG17" s="251" t="str">
        <f>IF(ISNUMBER(FIND(analysismethod2,'III_Plan comp 438.68 {Plan 1}'!CZ$15)),"",'III_Plan comp 438.68 {Plan 1}'!CZ$15&amp;analysismethod2)</f>
        <v xml:space="preserve">Plan Provider Directory Review; 
</v>
      </c>
    </row>
    <row r="18" spans="2:163">
      <c r="B18" s="11" t="s">
        <v>728</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729</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730</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731</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xml:space="preserve">Review of Grievances Related to Access; 
</v>
      </c>
      <c r="BL21" s="251" t="str">
        <f>IF(ISNUMBER(FIND(analysismethod6,'III_Plan comp 438.68 {Plan 1}'!E$15)),"",'III_Plan comp 438.68 {Plan 1}'!E$15&amp;analysismethod6)</f>
        <v xml:space="preserve">Review of Grievances Related to Access; 
</v>
      </c>
      <c r="BM21" s="251" t="str">
        <f>IF(ISNUMBER(FIND(analysismethod6,'III_Plan comp 438.68 {Plan 1}'!F$15)),"",'III_Plan comp 438.68 {Plan 1}'!F$15&amp;analysismethod6)</f>
        <v xml:space="preserve">Review of Grievances Related to Access; 
</v>
      </c>
      <c r="BN21" s="251" t="str">
        <f>IF(ISNUMBER(FIND(analysismethod6,'III_Plan comp 438.68 {Plan 1}'!G$15)),"",'III_Plan comp 438.68 {Plan 1}'!G$15&amp;analysismethod6)</f>
        <v xml:space="preserve">Review of Grievances Related to Access; 
</v>
      </c>
      <c r="BO21" s="251" t="str">
        <f>IF(ISNUMBER(FIND(analysismethod6,'III_Plan comp 438.68 {Plan 1}'!H$15)),"",'III_Plan comp 438.68 {Plan 1}'!H$15&amp;analysismethod6)</f>
        <v xml:space="preserve">Review of Grievances Related to Access; 
</v>
      </c>
      <c r="BP21" s="251" t="str">
        <f>IF(ISNUMBER(FIND(analysismethod6,'III_Plan comp 438.68 {Plan 1}'!I$15)),"",'III_Plan comp 438.68 {Plan 1}'!I$15&amp;analysismethod6)</f>
        <v xml:space="preserve">Review of Grievances Related to Access; 
</v>
      </c>
      <c r="BQ21" s="251" t="str">
        <f>IF(ISNUMBER(FIND(analysismethod6,'III_Plan comp 438.68 {Plan 1}'!J$15)),"",'III_Plan comp 438.68 {Plan 1}'!J$15&amp;analysismethod6)</f>
        <v xml:space="preserve">Review of Grievances Related to Access; 
</v>
      </c>
      <c r="BR21" s="251" t="str">
        <f>IF(ISNUMBER(FIND(analysismethod6,'III_Plan comp 438.68 {Plan 1}'!K$15)),"",'III_Plan comp 438.68 {Plan 1}'!K$15&amp;analysismethod6)</f>
        <v xml:space="preserve">Review of Grievances Related to Access; 
</v>
      </c>
      <c r="BS21" s="251" t="str">
        <f>IF(ISNUMBER(FIND(analysismethod6,'III_Plan comp 438.68 {Plan 1}'!L$15)),"",'III_Plan comp 438.68 {Plan 1}'!L$15&amp;analysismethod6)</f>
        <v xml:space="preserve">Review of Grievances Related to Access; 
</v>
      </c>
      <c r="BT21" s="251" t="str">
        <f>IF(ISNUMBER(FIND(analysismethod6,'III_Plan comp 438.68 {Plan 1}'!M$15)),"",'III_Plan comp 438.68 {Plan 1}'!M$15&amp;analysismethod6)</f>
        <v xml:space="preserve">Review of Grievances Related to Access; 
</v>
      </c>
      <c r="BU21" s="251" t="str">
        <f>IF(ISNUMBER(FIND(analysismethod6,'III_Plan comp 438.68 {Plan 1}'!N$15)),"",'III_Plan comp 438.68 {Plan 1}'!N$15&amp;analysismethod6)</f>
        <v xml:space="preserve">Review of Grievances Related to Access; 
</v>
      </c>
      <c r="BV21" s="251" t="str">
        <f>IF(ISNUMBER(FIND(analysismethod6,'III_Plan comp 438.68 {Plan 1}'!O$15)),"",'III_Plan comp 438.68 {Plan 1}'!O$15&amp;analysismethod6)</f>
        <v xml:space="preserve">Review of Grievances Related to Access; 
</v>
      </c>
      <c r="BW21" s="251" t="str">
        <f>IF(ISNUMBER(FIND(analysismethod6,'III_Plan comp 438.68 {Plan 1}'!P$15)),"",'III_Plan comp 438.68 {Plan 1}'!P$15&amp;analysismethod6)</f>
        <v xml:space="preserve">Review of Grievances Related to Access; 
</v>
      </c>
      <c r="BX21" s="251" t="str">
        <f>IF(ISNUMBER(FIND(analysismethod6,'III_Plan comp 438.68 {Plan 1}'!Q$15)),"",'III_Plan comp 438.68 {Plan 1}'!Q$15&amp;analysismethod6)</f>
        <v xml:space="preserve">Review of Grievances Related to Access; 
</v>
      </c>
      <c r="BY21" s="251" t="str">
        <f>IF(ISNUMBER(FIND(analysismethod6,'III_Plan comp 438.68 {Plan 1}'!R$15)),"",'III_Plan comp 438.68 {Plan 1}'!R$15&amp;analysismethod6)</f>
        <v xml:space="preserve">Review of Grievances Related to Access; 
</v>
      </c>
      <c r="BZ21" s="251" t="str">
        <f>IF(ISNUMBER(FIND(analysismethod6,'III_Plan comp 438.68 {Plan 1}'!S$15)),"",'III_Plan comp 438.68 {Plan 1}'!S$15&amp;analysismethod6)</f>
        <v xml:space="preserve">Review of Grievances Related to Access; 
</v>
      </c>
      <c r="CA21" s="251" t="str">
        <f>IF(ISNUMBER(FIND(analysismethod6,'III_Plan comp 438.68 {Plan 1}'!T$15)),"",'III_Plan comp 438.68 {Plan 1}'!T$15&amp;analysismethod6)</f>
        <v xml:space="preserve">Review of Grievances Related to Access; 
</v>
      </c>
      <c r="CB21" s="251" t="str">
        <f>IF(ISNUMBER(FIND(analysismethod6,'III_Plan comp 438.68 {Plan 1}'!U$15)),"",'III_Plan comp 438.68 {Plan 1}'!U$15&amp;analysismethod6)</f>
        <v xml:space="preserve">Review of Grievances Related to Access; 
</v>
      </c>
      <c r="CC21" s="251" t="str">
        <f>IF(ISNUMBER(FIND(analysismethod6,'III_Plan comp 438.68 {Plan 1}'!V$15)),"",'III_Plan comp 438.68 {Plan 1}'!V$15&amp;analysismethod6)</f>
        <v xml:space="preserve">Review of Grievances Related to Access; 
</v>
      </c>
      <c r="CD21" s="251" t="str">
        <f>IF(ISNUMBER(FIND(analysismethod6,'III_Plan comp 438.68 {Plan 1}'!W$15)),"",'III_Plan comp 438.68 {Plan 1}'!W$15&amp;analysismethod6)</f>
        <v xml:space="preserve">Review of Grievances Related to Access; 
</v>
      </c>
      <c r="CE21" s="251" t="str">
        <f>IF(ISNUMBER(FIND(analysismethod6,'III_Plan comp 438.68 {Plan 1}'!X$15)),"",'III_Plan comp 438.68 {Plan 1}'!X$15&amp;analysismethod6)</f>
        <v xml:space="preserve">Review of Grievances Related to Access; 
</v>
      </c>
      <c r="CF21" s="251" t="str">
        <f>IF(ISNUMBER(FIND(analysismethod6,'III_Plan comp 438.68 {Plan 1}'!Y$15)),"",'III_Plan comp 438.68 {Plan 1}'!Y$15&amp;analysismethod6)</f>
        <v xml:space="preserve">Review of Grievances Related to Access; 
</v>
      </c>
      <c r="CG21" s="251" t="str">
        <f>IF(ISNUMBER(FIND(analysismethod6,'III_Plan comp 438.68 {Plan 1}'!Z$15)),"",'III_Plan comp 438.68 {Plan 1}'!Z$15&amp;analysismethod6)</f>
        <v xml:space="preserve">Review of Grievances Related to Access; 
</v>
      </c>
      <c r="CH21" s="251" t="str">
        <f>IF(ISNUMBER(FIND(analysismethod6,'III_Plan comp 438.68 {Plan 1}'!AA$15)),"",'III_Plan comp 438.68 {Plan 1}'!AA$15&amp;analysismethod6)</f>
        <v xml:space="preserve">Review of Grievances Related to Access; 
</v>
      </c>
      <c r="CI21" s="251" t="str">
        <f>IF(ISNUMBER(FIND(analysismethod6,'III_Plan comp 438.68 {Plan 1}'!AB$15)),"",'III_Plan comp 438.68 {Plan 1}'!AB$15&amp;analysismethod6)</f>
        <v xml:space="preserve">Review of Grievances Related to Access; 
</v>
      </c>
      <c r="CJ21" s="251" t="str">
        <f>IF(ISNUMBER(FIND(analysismethod6,'III_Plan comp 438.68 {Plan 1}'!AC$15)),"",'III_Plan comp 438.68 {Plan 1}'!AC$15&amp;analysismethod6)</f>
        <v xml:space="preserve">Review of Grievances Related to Access; 
</v>
      </c>
      <c r="CK21" s="251" t="str">
        <f>IF(ISNUMBER(FIND(analysismethod6,'III_Plan comp 438.68 {Plan 1}'!AD$15)),"",'III_Plan comp 438.68 {Plan 1}'!AD$15&amp;analysismethod6)</f>
        <v xml:space="preserve">Review of Grievances Related to Access; 
</v>
      </c>
      <c r="CL21" s="251" t="str">
        <f>IF(ISNUMBER(FIND(analysismethod6,'III_Plan comp 438.68 {Plan 1}'!AE$15)),"",'III_Plan comp 438.68 {Plan 1}'!AE$15&amp;analysismethod6)</f>
        <v xml:space="preserve">Review of Grievances Related to Access; 
</v>
      </c>
      <c r="CM21" s="251" t="str">
        <f>IF(ISNUMBER(FIND(analysismethod6,'III_Plan comp 438.68 {Plan 1}'!AF$15)),"",'III_Plan comp 438.68 {Plan 1}'!AF$15&amp;analysismethod6)</f>
        <v xml:space="preserve">Review of Grievances Related to Access; 
</v>
      </c>
      <c r="CN21" s="251" t="str">
        <f>IF(ISNUMBER(FIND(analysismethod6,'III_Plan comp 438.68 {Plan 1}'!AG$15)),"",'III_Plan comp 438.68 {Plan 1}'!AG$15&amp;analysismethod6)</f>
        <v xml:space="preserve">Review of Grievances Related to Access; 
</v>
      </c>
      <c r="CO21" s="251" t="str">
        <f>IF(ISNUMBER(FIND(analysismethod6,'III_Plan comp 438.68 {Plan 1}'!AH$15)),"",'III_Plan comp 438.68 {Plan 1}'!AH$15&amp;analysismethod6)</f>
        <v xml:space="preserve">Review of Grievances Related to Access; 
</v>
      </c>
      <c r="CP21" s="251" t="str">
        <f>IF(ISNUMBER(FIND(analysismethod6,'III_Plan comp 438.68 {Plan 1}'!AI$15)),"",'III_Plan comp 438.68 {Plan 1}'!AI$15&amp;analysismethod6)</f>
        <v xml:space="preserve">Review of Grievances Related to Access; 
</v>
      </c>
      <c r="CQ21" s="251" t="str">
        <f>IF(ISNUMBER(FIND(analysismethod6,'III_Plan comp 438.68 {Plan 1}'!AJ$15)),"",'III_Plan comp 438.68 {Plan 1}'!AJ$15&amp;analysismethod6)</f>
        <v xml:space="preserve">Review of Grievances Related to Access; 
</v>
      </c>
      <c r="CR21" s="251" t="str">
        <f>IF(ISNUMBER(FIND(analysismethod6,'III_Plan comp 438.68 {Plan 1}'!AK$15)),"",'III_Plan comp 438.68 {Plan 1}'!AK$15&amp;analysismethod6)</f>
        <v xml:space="preserve">Review of Grievances Related to Access; 
</v>
      </c>
      <c r="CS21" s="251" t="str">
        <f>IF(ISNUMBER(FIND(analysismethod6,'III_Plan comp 438.68 {Plan 1}'!AL$15)),"",'III_Plan comp 438.68 {Plan 1}'!AL$15&amp;analysismethod6)</f>
        <v xml:space="preserve">Review of Grievances Related to Access; 
</v>
      </c>
      <c r="CT21" s="251" t="str">
        <f>IF(ISNUMBER(FIND(analysismethod6,'III_Plan comp 438.68 {Plan 1}'!AM$15)),"",'III_Plan comp 438.68 {Plan 1}'!AM$15&amp;analysismethod6)</f>
        <v xml:space="preserve">Review of Grievances Related to Access; 
</v>
      </c>
      <c r="CU21" s="251" t="str">
        <f>IF(ISNUMBER(FIND(analysismethod6,'III_Plan comp 438.68 {Plan 1}'!AN$15)),"",'III_Plan comp 438.68 {Plan 1}'!AN$15&amp;analysismethod6)</f>
        <v xml:space="preserve">Review of Grievances Related to Access; 
</v>
      </c>
      <c r="CV21" s="251" t="str">
        <f>IF(ISNUMBER(FIND(analysismethod6,'III_Plan comp 438.68 {Plan 1}'!AO$15)),"",'III_Plan comp 438.68 {Plan 1}'!AO$15&amp;analysismethod6)</f>
        <v xml:space="preserve">Review of Grievances Related to Access; 
</v>
      </c>
      <c r="CW21" s="251" t="str">
        <f>IF(ISNUMBER(FIND(analysismethod6,'III_Plan comp 438.68 {Plan 1}'!AP$15)),"",'III_Plan comp 438.68 {Plan 1}'!AP$15&amp;analysismethod6)</f>
        <v xml:space="preserve">Review of Grievances Related to Access; 
</v>
      </c>
      <c r="CX21" s="251" t="str">
        <f>IF(ISNUMBER(FIND(analysismethod6,'III_Plan comp 438.68 {Plan 1}'!AQ$15)),"",'III_Plan comp 438.68 {Plan 1}'!AQ$15&amp;analysismethod6)</f>
        <v xml:space="preserve">Review of Grievances Related to Access; 
</v>
      </c>
      <c r="CY21" s="251" t="str">
        <f>IF(ISNUMBER(FIND(analysismethod6,'III_Plan comp 438.68 {Plan 1}'!AR$15)),"",'III_Plan comp 438.68 {Plan 1}'!AR$15&amp;analysismethod6)</f>
        <v xml:space="preserve">Review of Grievances Related to Access; 
</v>
      </c>
      <c r="CZ21" s="251" t="str">
        <f>IF(ISNUMBER(FIND(analysismethod6,'III_Plan comp 438.68 {Plan 1}'!AS$15)),"",'III_Plan comp 438.68 {Plan 1}'!AS$15&amp;analysismethod6)</f>
        <v xml:space="preserve">Review of Grievances Related to Access; 
</v>
      </c>
      <c r="DA21" s="251" t="str">
        <f>IF(ISNUMBER(FIND(analysismethod6,'III_Plan comp 438.68 {Plan 1}'!AT$15)),"",'III_Plan comp 438.68 {Plan 1}'!AT$15&amp;analysismethod6)</f>
        <v xml:space="preserve">Review of Grievances Related to Access; 
</v>
      </c>
      <c r="DB21" s="251" t="str">
        <f>IF(ISNUMBER(FIND(analysismethod6,'III_Plan comp 438.68 {Plan 1}'!AU$15)),"",'III_Plan comp 438.68 {Plan 1}'!AU$15&amp;analysismethod6)</f>
        <v xml:space="preserve">Review of Grievances Related to Access; 
</v>
      </c>
      <c r="DC21" s="251" t="str">
        <f>IF(ISNUMBER(FIND(analysismethod6,'III_Plan comp 438.68 {Plan 1}'!AV$15)),"",'III_Plan comp 438.68 {Plan 1}'!AV$15&amp;analysismethod6)</f>
        <v xml:space="preserve">Review of Grievances Related to Access; 
</v>
      </c>
      <c r="DD21" s="251" t="str">
        <f>IF(ISNUMBER(FIND(analysismethod6,'III_Plan comp 438.68 {Plan 1}'!AW$15)),"",'III_Plan comp 438.68 {Plan 1}'!AW$15&amp;analysismethod6)</f>
        <v xml:space="preserve">Review of Grievances Related to Access; 
</v>
      </c>
      <c r="DE21" s="251" t="str">
        <f>IF(ISNUMBER(FIND(analysismethod6,'III_Plan comp 438.68 {Plan 1}'!AX$15)),"",'III_Plan comp 438.68 {Plan 1}'!AX$15&amp;analysismethod6)</f>
        <v xml:space="preserve">Review of Grievances Related to Access; 
</v>
      </c>
      <c r="DF21" s="251" t="str">
        <f>IF(ISNUMBER(FIND(analysismethod6,'III_Plan comp 438.68 {Plan 1}'!AY$15)),"",'III_Plan comp 438.68 {Plan 1}'!AY$15&amp;analysismethod6)</f>
        <v xml:space="preserve">Review of Grievances Related to Access; 
</v>
      </c>
      <c r="DG21" s="251" t="str">
        <f>IF(ISNUMBER(FIND(analysismethod6,'III_Plan comp 438.68 {Plan 1}'!AZ$15)),"",'III_Plan comp 438.68 {Plan 1}'!AZ$15&amp;analysismethod6)</f>
        <v xml:space="preserve">Review of Grievances Related to Access; 
</v>
      </c>
      <c r="DH21" s="251" t="str">
        <f>IF(ISNUMBER(FIND(analysismethod6,'III_Plan comp 438.68 {Plan 1}'!BA$15)),"",'III_Plan comp 438.68 {Plan 1}'!BA$15&amp;analysismethod6)</f>
        <v xml:space="preserve">Review of Grievances Related to Access; 
</v>
      </c>
      <c r="DI21" s="251" t="str">
        <f>IF(ISNUMBER(FIND(analysismethod6,'III_Plan comp 438.68 {Plan 1}'!BB$15)),"",'III_Plan comp 438.68 {Plan 1}'!BB$15&amp;analysismethod6)</f>
        <v xml:space="preserve">Review of Grievances Related to Access; 
</v>
      </c>
      <c r="DJ21" s="251" t="str">
        <f>IF(ISNUMBER(FIND(analysismethod6,'III_Plan comp 438.68 {Plan 1}'!BC$15)),"",'III_Plan comp 438.68 {Plan 1}'!BC$15&amp;analysismethod6)</f>
        <v xml:space="preserve">Review of Grievances Related to Access; 
</v>
      </c>
      <c r="DK21" s="251" t="str">
        <f>IF(ISNUMBER(FIND(analysismethod6,'III_Plan comp 438.68 {Plan 1}'!BD$15)),"",'III_Plan comp 438.68 {Plan 1}'!BD$15&amp;analysismethod6)</f>
        <v xml:space="preserve">Review of Grievances Related to Access; 
</v>
      </c>
      <c r="DL21" s="251" t="str">
        <f>IF(ISNUMBER(FIND(analysismethod6,'III_Plan comp 438.68 {Plan 1}'!BE$15)),"",'III_Plan comp 438.68 {Plan 1}'!BE$15&amp;analysismethod6)</f>
        <v xml:space="preserve">Review of Grievances Related to Access; 
</v>
      </c>
      <c r="DM21" s="251" t="str">
        <f>IF(ISNUMBER(FIND(analysismethod6,'III_Plan comp 438.68 {Plan 1}'!BF$15)),"",'III_Plan comp 438.68 {Plan 1}'!BF$15&amp;analysismethod6)</f>
        <v xml:space="preserve">Review of Grievances Related to Access; 
</v>
      </c>
      <c r="DN21" s="251" t="str">
        <f>IF(ISNUMBER(FIND(analysismethod6,'III_Plan comp 438.68 {Plan 1}'!BG$15)),"",'III_Plan comp 438.68 {Plan 1}'!BG$15&amp;analysismethod6)</f>
        <v xml:space="preserve">Review of Grievances Related to Access; 
</v>
      </c>
      <c r="DO21" s="251" t="str">
        <f>IF(ISNUMBER(FIND(analysismethod6,'III_Plan comp 438.68 {Plan 1}'!BH$15)),"",'III_Plan comp 438.68 {Plan 1}'!BH$15&amp;analysismethod6)</f>
        <v xml:space="preserve">Review of Grievances Related to Access; 
</v>
      </c>
      <c r="DP21" s="251" t="str">
        <f>IF(ISNUMBER(FIND(analysismethod6,'III_Plan comp 438.68 {Plan 1}'!BI$15)),"",'III_Plan comp 438.68 {Plan 1}'!BI$15&amp;analysismethod6)</f>
        <v xml:space="preserve">Review of Grievances Related to Access; 
</v>
      </c>
      <c r="DQ21" s="251" t="str">
        <f>IF(ISNUMBER(FIND(analysismethod6,'III_Plan comp 438.68 {Plan 1}'!BJ$15)),"",'III_Plan comp 438.68 {Plan 1}'!BJ$15&amp;analysismethod6)</f>
        <v xml:space="preserve">Review of Grievances Related to Access; 
</v>
      </c>
      <c r="DR21" s="251" t="str">
        <f>IF(ISNUMBER(FIND(analysismethod6,'III_Plan comp 438.68 {Plan 1}'!BK$15)),"",'III_Plan comp 438.68 {Plan 1}'!BK$15&amp;analysismethod6)</f>
        <v xml:space="preserve">Review of Grievances Related to Access; 
</v>
      </c>
      <c r="DS21" s="251" t="str">
        <f>IF(ISNUMBER(FIND(analysismethod6,'III_Plan comp 438.68 {Plan 1}'!BL$15)),"",'III_Plan comp 438.68 {Plan 1}'!BL$15&amp;analysismethod6)</f>
        <v xml:space="preserve">Review of Grievances Related to Access; 
</v>
      </c>
      <c r="DT21" s="251" t="str">
        <f>IF(ISNUMBER(FIND(analysismethod6,'III_Plan comp 438.68 {Plan 1}'!BM$15)),"",'III_Plan comp 438.68 {Plan 1}'!BM$15&amp;analysismethod6)</f>
        <v xml:space="preserve">Review of Grievances Related to Access; 
</v>
      </c>
      <c r="DU21" s="251" t="str">
        <f>IF(ISNUMBER(FIND(analysismethod6,'III_Plan comp 438.68 {Plan 1}'!BN$15)),"",'III_Plan comp 438.68 {Plan 1}'!BN$15&amp;analysismethod6)</f>
        <v xml:space="preserve">Review of Grievances Related to Access; 
</v>
      </c>
      <c r="DV21" s="251" t="str">
        <f>IF(ISNUMBER(FIND(analysismethod6,'III_Plan comp 438.68 {Plan 1}'!BO$15)),"",'III_Plan comp 438.68 {Plan 1}'!BO$15&amp;analysismethod6)</f>
        <v xml:space="preserve">Review of Grievances Related to Access; 
</v>
      </c>
      <c r="DW21" s="251" t="str">
        <f>IF(ISNUMBER(FIND(analysismethod6,'III_Plan comp 438.68 {Plan 1}'!BP$15)),"",'III_Plan comp 438.68 {Plan 1}'!BP$15&amp;analysismethod6)</f>
        <v xml:space="preserve">Review of Grievances Related to Access; 
</v>
      </c>
      <c r="DX21" s="251" t="str">
        <f>IF(ISNUMBER(FIND(analysismethod6,'III_Plan comp 438.68 {Plan 1}'!BQ$15)),"",'III_Plan comp 438.68 {Plan 1}'!BQ$15&amp;analysismethod6)</f>
        <v xml:space="preserve">Review of Grievances Related to Access; 
</v>
      </c>
      <c r="DY21" s="251" t="str">
        <f>IF(ISNUMBER(FIND(analysismethod6,'III_Plan comp 438.68 {Plan 1}'!BR$15)),"",'III_Plan comp 438.68 {Plan 1}'!BR$15&amp;analysismethod6)</f>
        <v xml:space="preserve">Review of Grievances Related to Access; 
</v>
      </c>
      <c r="DZ21" s="251" t="str">
        <f>IF(ISNUMBER(FIND(analysismethod6,'III_Plan comp 438.68 {Plan 1}'!BS$15)),"",'III_Plan comp 438.68 {Plan 1}'!BS$15&amp;analysismethod6)</f>
        <v xml:space="preserve">Review of Grievances Related to Access; 
</v>
      </c>
      <c r="EA21" s="251" t="str">
        <f>IF(ISNUMBER(FIND(analysismethod6,'III_Plan comp 438.68 {Plan 1}'!BT$15)),"",'III_Plan comp 438.68 {Plan 1}'!BT$15&amp;analysismethod6)</f>
        <v xml:space="preserve">Review of Grievances Related to Access; 
</v>
      </c>
      <c r="EB21" s="251" t="str">
        <f>IF(ISNUMBER(FIND(analysismethod6,'III_Plan comp 438.68 {Plan 1}'!BU$15)),"",'III_Plan comp 438.68 {Plan 1}'!BU$15&amp;analysismethod6)</f>
        <v xml:space="preserve">Review of Grievances Related to Access; 
</v>
      </c>
      <c r="EC21" s="251" t="str">
        <f>IF(ISNUMBER(FIND(analysismethod6,'III_Plan comp 438.68 {Plan 1}'!BV$15)),"",'III_Plan comp 438.68 {Plan 1}'!BV$15&amp;analysismethod6)</f>
        <v xml:space="preserve">Review of Grievances Related to Access; 
</v>
      </c>
      <c r="ED21" s="251" t="str">
        <f>IF(ISNUMBER(FIND(analysismethod6,'III_Plan comp 438.68 {Plan 1}'!BW$15)),"",'III_Plan comp 438.68 {Plan 1}'!BW$15&amp;analysismethod6)</f>
        <v xml:space="preserve">Review of Grievances Related to Access; 
</v>
      </c>
      <c r="EE21" s="251" t="str">
        <f>IF(ISNUMBER(FIND(analysismethod6,'III_Plan comp 438.68 {Plan 1}'!BX$15)),"",'III_Plan comp 438.68 {Plan 1}'!BX$15&amp;analysismethod6)</f>
        <v xml:space="preserve">Review of Grievances Related to Access; 
</v>
      </c>
      <c r="EF21" s="251" t="str">
        <f>IF(ISNUMBER(FIND(analysismethod6,'III_Plan comp 438.68 {Plan 1}'!BY$15)),"",'III_Plan comp 438.68 {Plan 1}'!BY$15&amp;analysismethod6)</f>
        <v xml:space="preserve">Review of Grievances Related to Access; 
</v>
      </c>
      <c r="EG21" s="251" t="str">
        <f>IF(ISNUMBER(FIND(analysismethod6,'III_Plan comp 438.68 {Plan 1}'!BZ$15)),"",'III_Plan comp 438.68 {Plan 1}'!BZ$15&amp;analysismethod6)</f>
        <v xml:space="preserve">Review of Grievances Related to Access; 
</v>
      </c>
      <c r="EH21" s="251" t="str">
        <f>IF(ISNUMBER(FIND(analysismethod6,'III_Plan comp 438.68 {Plan 1}'!CA$15)),"",'III_Plan comp 438.68 {Plan 1}'!CA$15&amp;analysismethod6)</f>
        <v xml:space="preserve">Review of Grievances Related to Access; 
</v>
      </c>
      <c r="EI21" s="251" t="str">
        <f>IF(ISNUMBER(FIND(analysismethod6,'III_Plan comp 438.68 {Plan 1}'!CB$15)),"",'III_Plan comp 438.68 {Plan 1}'!CB$15&amp;analysismethod6)</f>
        <v xml:space="preserve">Review of Grievances Related to Access; 
</v>
      </c>
      <c r="EJ21" s="251" t="str">
        <f>IF(ISNUMBER(FIND(analysismethod6,'III_Plan comp 438.68 {Plan 1}'!CC$15)),"",'III_Plan comp 438.68 {Plan 1}'!CC$15&amp;analysismethod6)</f>
        <v xml:space="preserve">Review of Grievances Related to Access; 
</v>
      </c>
      <c r="EK21" s="251" t="str">
        <f>IF(ISNUMBER(FIND(analysismethod6,'III_Plan comp 438.68 {Plan 1}'!CD$15)),"",'III_Plan comp 438.68 {Plan 1}'!CD$15&amp;analysismethod6)</f>
        <v xml:space="preserve">Review of Grievances Related to Access; 
</v>
      </c>
      <c r="EL21" s="251" t="str">
        <f>IF(ISNUMBER(FIND(analysismethod6,'III_Plan comp 438.68 {Plan 1}'!CE$15)),"",'III_Plan comp 438.68 {Plan 1}'!CE$15&amp;analysismethod6)</f>
        <v xml:space="preserve">Review of Grievances Related to Access; 
</v>
      </c>
      <c r="EM21" s="251" t="str">
        <f>IF(ISNUMBER(FIND(analysismethod6,'III_Plan comp 438.68 {Plan 1}'!CF$15)),"",'III_Plan comp 438.68 {Plan 1}'!CF$15&amp;analysismethod6)</f>
        <v xml:space="preserve">Review of Grievances Related to Access; 
</v>
      </c>
      <c r="EN21" s="251" t="str">
        <f>IF(ISNUMBER(FIND(analysismethod6,'III_Plan comp 438.68 {Plan 1}'!CG$15)),"",'III_Plan comp 438.68 {Plan 1}'!CG$15&amp;analysismethod6)</f>
        <v xml:space="preserve">Review of Grievances Related to Access; 
</v>
      </c>
      <c r="EO21" s="251" t="str">
        <f>IF(ISNUMBER(FIND(analysismethod6,'III_Plan comp 438.68 {Plan 1}'!CH$15)),"",'III_Plan comp 438.68 {Plan 1}'!CH$15&amp;analysismethod6)</f>
        <v xml:space="preserve">Review of Grievances Related to Access; 
</v>
      </c>
      <c r="EP21" s="251" t="str">
        <f>IF(ISNUMBER(FIND(analysismethod6,'III_Plan comp 438.68 {Plan 1}'!CI$15)),"",'III_Plan comp 438.68 {Plan 1}'!CI$15&amp;analysismethod6)</f>
        <v xml:space="preserve">Review of Grievances Related to Access; 
</v>
      </c>
      <c r="EQ21" s="251" t="str">
        <f>IF(ISNUMBER(FIND(analysismethod6,'III_Plan comp 438.68 {Plan 1}'!CJ$15)),"",'III_Plan comp 438.68 {Plan 1}'!CJ$15&amp;analysismethod6)</f>
        <v xml:space="preserve">Review of Grievances Related to Access; 
</v>
      </c>
      <c r="ER21" s="251" t="str">
        <f>IF(ISNUMBER(FIND(analysismethod6,'III_Plan comp 438.68 {Plan 1}'!CK$15)),"",'III_Plan comp 438.68 {Plan 1}'!CK$15&amp;analysismethod6)</f>
        <v xml:space="preserve">Review of Grievances Related to Access; 
</v>
      </c>
      <c r="ES21" s="251" t="str">
        <f>IF(ISNUMBER(FIND(analysismethod6,'III_Plan comp 438.68 {Plan 1}'!CL$15)),"",'III_Plan comp 438.68 {Plan 1}'!CL$15&amp;analysismethod6)</f>
        <v xml:space="preserve">Review of Grievances Related to Access; 
</v>
      </c>
      <c r="ET21" s="251" t="str">
        <f>IF(ISNUMBER(FIND(analysismethod6,'III_Plan comp 438.68 {Plan 1}'!CM$15)),"",'III_Plan comp 438.68 {Plan 1}'!CM$15&amp;analysismethod6)</f>
        <v xml:space="preserve">Review of Grievances Related to Access; 
</v>
      </c>
      <c r="EU21" s="251" t="str">
        <f>IF(ISNUMBER(FIND(analysismethod6,'III_Plan comp 438.68 {Plan 1}'!CN$15)),"",'III_Plan comp 438.68 {Plan 1}'!CN$15&amp;analysismethod6)</f>
        <v xml:space="preserve">Review of Grievances Related to Access; 
</v>
      </c>
      <c r="EV21" s="251" t="str">
        <f>IF(ISNUMBER(FIND(analysismethod6,'III_Plan comp 438.68 {Plan 1}'!CO$15)),"",'III_Plan comp 438.68 {Plan 1}'!CO$15&amp;analysismethod6)</f>
        <v xml:space="preserve">Review of Grievances Related to Access; 
</v>
      </c>
      <c r="EW21" s="251" t="str">
        <f>IF(ISNUMBER(FIND(analysismethod6,'III_Plan comp 438.68 {Plan 1}'!CP$15)),"",'III_Plan comp 438.68 {Plan 1}'!CP$15&amp;analysismethod6)</f>
        <v xml:space="preserve">Review of Grievances Related to Access; 
</v>
      </c>
      <c r="EX21" s="251" t="str">
        <f>IF(ISNUMBER(FIND(analysismethod6,'III_Plan comp 438.68 {Plan 1}'!CQ$15)),"",'III_Plan comp 438.68 {Plan 1}'!CQ$15&amp;analysismethod6)</f>
        <v xml:space="preserve">Review of Grievances Related to Access; 
</v>
      </c>
      <c r="EY21" s="251" t="str">
        <f>IF(ISNUMBER(FIND(analysismethod6,'III_Plan comp 438.68 {Plan 1}'!CR$15)),"",'III_Plan comp 438.68 {Plan 1}'!CR$15&amp;analysismethod6)</f>
        <v xml:space="preserve">Review of Grievances Related to Access; 
</v>
      </c>
      <c r="EZ21" s="251" t="str">
        <f>IF(ISNUMBER(FIND(analysismethod6,'III_Plan comp 438.68 {Plan 1}'!CS$15)),"",'III_Plan comp 438.68 {Plan 1}'!CS$15&amp;analysismethod6)</f>
        <v xml:space="preserve">Review of Grievances Related to Access; 
</v>
      </c>
      <c r="FA21" s="251" t="str">
        <f>IF(ISNUMBER(FIND(analysismethod6,'III_Plan comp 438.68 {Plan 1}'!CT$15)),"",'III_Plan comp 438.68 {Plan 1}'!CT$15&amp;analysismethod6)</f>
        <v xml:space="preserve">Review of Grievances Related to Access; 
</v>
      </c>
      <c r="FB21" s="251" t="str">
        <f>IF(ISNUMBER(FIND(analysismethod6,'III_Plan comp 438.68 {Plan 1}'!CU$15)),"",'III_Plan comp 438.68 {Plan 1}'!CU$15&amp;analysismethod6)</f>
        <v xml:space="preserve">Review of Grievances Related to Access; 
</v>
      </c>
      <c r="FC21" s="251" t="str">
        <f>IF(ISNUMBER(FIND(analysismethod6,'III_Plan comp 438.68 {Plan 1}'!CV$15)),"",'III_Plan comp 438.68 {Plan 1}'!CV$15&amp;analysismethod6)</f>
        <v xml:space="preserve">Review of Grievances Related to Access; 
</v>
      </c>
      <c r="FD21" s="251" t="str">
        <f>IF(ISNUMBER(FIND(analysismethod6,'III_Plan comp 438.68 {Plan 1}'!CW$15)),"",'III_Plan comp 438.68 {Plan 1}'!CW$15&amp;analysismethod6)</f>
        <v xml:space="preserve">Review of Grievances Related to Access; 
</v>
      </c>
      <c r="FE21" s="251" t="str">
        <f>IF(ISNUMBER(FIND(analysismethod6,'III_Plan comp 438.68 {Plan 1}'!CX$15)),"",'III_Plan comp 438.68 {Plan 1}'!CX$15&amp;analysismethod6)</f>
        <v xml:space="preserve">Review of Grievances Related to Access; 
</v>
      </c>
      <c r="FF21" s="251" t="str">
        <f>IF(ISNUMBER(FIND(analysismethod6,'III_Plan comp 438.68 {Plan 1}'!CY$15)),"",'III_Plan comp 438.68 {Plan 1}'!CY$15&amp;analysismethod6)</f>
        <v xml:space="preserve">Review of Grievances Related to Access; 
</v>
      </c>
      <c r="FG21" s="251" t="str">
        <f>IF(ISNUMBER(FIND(analysismethod6,'III_Plan comp 438.68 {Plan 1}'!CZ$15)),"",'III_Plan comp 438.68 {Plan 1}'!CZ$15&amp;analysismethod6)</f>
        <v xml:space="preserve">Review of Grievances Related to Access; 
</v>
      </c>
    </row>
    <row r="22" spans="2:163">
      <c r="B22" s="11" t="s">
        <v>732</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733</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DHCS validates that MCPs are contracted with Mandatory Provider Types entered in the monthly 274 file submission through the collection and verification of contracts and provide documentation of contracting efforts ensuring the MCP meet the following requirements:
Federally Qualified Health Center, Rural Health Clinic, Freestanding Birthing Center, Licsensed Midwife and Certified Nurse Midwife. Non-LI MCPs are 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
All MCPs are required to offer to contract with all available Indian Health Care Provider in each county in which the plan operates.; 
</v>
      </c>
      <c r="BL23" s="251" t="str">
        <f>IF(ISNUMBER(FIND(analysismethod8,'III_Plan comp 438.68 {Plan 1}'!E$15)),"",'III_Plan comp 438.68 {Plan 1}'!E$15&amp;analysismethod8)</f>
        <v xml:space="preserve">Revealed Shopper: Network Participation &amp; Appointment Availability; 
</v>
      </c>
      <c r="BM23" s="251" t="str">
        <f>IF(ISNUMBER(FIND(analysismethod8,'III_Plan comp 438.68 {Plan 1}'!F$15)),"",'III_Plan comp 438.68 {Plan 1}'!F$15&amp;analysismethod8)</f>
        <v xml:space="preserve">Revealed Shopper: Network Participation &amp; Appointment Availability; 
</v>
      </c>
      <c r="BN23" s="251" t="str">
        <f>IF(ISNUMBER(FIND(analysismethod8,'III_Plan comp 438.68 {Plan 1}'!G$15)),"",'III_Plan comp 438.68 {Plan 1}'!G$15&amp;analysismethod8)</f>
        <v xml:space="preserve">Revealed Shopper: Network Participation &amp; Appointment Availability; 
</v>
      </c>
      <c r="BO23" s="251" t="str">
        <f>IF(ISNUMBER(FIND(analysismethod8,'III_Plan comp 438.68 {Plan 1}'!H$15)),"",'III_Plan comp 438.68 {Plan 1}'!H$15&amp;analysismethod8)</f>
        <v xml:space="preserve">Revealed Shopper: Network Participation &amp; Appointment Availability; 
</v>
      </c>
      <c r="BP23" s="251" t="str">
        <f>IF(ISNUMBER(FIND(analysismethod8,'III_Plan comp 438.68 {Plan 1}'!I$15)),"",'III_Plan comp 438.68 {Plan 1}'!I$15&amp;analysismethod8)</f>
        <v xml:space="preserve">Revealed Shopper: Network Participation &amp; Appointment Availability; 
</v>
      </c>
      <c r="BQ23" s="251" t="str">
        <f>IF(ISNUMBER(FIND(analysismethod8,'III_Plan comp 438.68 {Plan 1}'!J$15)),"",'III_Plan comp 438.68 {Plan 1}'!J$15&amp;analysismethod8)</f>
        <v xml:space="preserve">Revealed Shopper: Network Participation &amp; Appointment Availability; 
</v>
      </c>
      <c r="BR23" s="251" t="str">
        <f>IF(ISNUMBER(FIND(analysismethod8,'III_Plan comp 438.68 {Plan 1}'!K$15)),"",'III_Plan comp 438.68 {Plan 1}'!K$15&amp;analysismethod8)</f>
        <v xml:space="preserve">Revealed Shopper: Network Participation &amp; Appointment Availability; 
</v>
      </c>
      <c r="BS23" s="251" t="str">
        <f>IF(ISNUMBER(FIND(analysismethod8,'III_Plan comp 438.68 {Plan 1}'!L$15)),"",'III_Plan comp 438.68 {Plan 1}'!L$15&amp;analysismethod8)</f>
        <v xml:space="preserve">Revealed Shopper: Network Participation &amp; Appointment Availability; 
</v>
      </c>
      <c r="BT23" s="251" t="str">
        <f>IF(ISNUMBER(FIND(analysismethod8,'III_Plan comp 438.68 {Plan 1}'!M$15)),"",'III_Plan comp 438.68 {Plan 1}'!M$15&amp;analysismethod8)</f>
        <v xml:space="preserve">Revealed Shopper: Network Participation &amp; Appointment Availability; 
</v>
      </c>
      <c r="BU23" s="251" t="str">
        <f>IF(ISNUMBER(FIND(analysismethod8,'III_Plan comp 438.68 {Plan 1}'!N$15)),"",'III_Plan comp 438.68 {Plan 1}'!N$15&amp;analysismethod8)</f>
        <v xml:space="preserve">Revealed Shopper: Network Participation &amp; Appointment Availability; 
</v>
      </c>
      <c r="BV23" s="251" t="str">
        <f>IF(ISNUMBER(FIND(analysismethod8,'III_Plan comp 438.68 {Plan 1}'!O$15)),"",'III_Plan comp 438.68 {Plan 1}'!O$15&amp;analysismethod8)</f>
        <v xml:space="preserve">Revealed Shopper: Network Participation &amp; Appointment Availability; 
</v>
      </c>
      <c r="BW23" s="251" t="str">
        <f>IF(ISNUMBER(FIND(analysismethod8,'III_Plan comp 438.68 {Plan 1}'!P$15)),"",'III_Plan comp 438.68 {Plan 1}'!P$15&amp;analysismethod8)</f>
        <v xml:space="preserve">Revealed Shopper: Network Participation &amp; Appointment Availability; 
</v>
      </c>
      <c r="BX23" s="251" t="str">
        <f>IF(ISNUMBER(FIND(analysismethod8,'III_Plan comp 438.68 {Plan 1}'!Q$15)),"",'III_Plan comp 438.68 {Plan 1}'!Q$15&amp;analysismethod8)</f>
        <v xml:space="preserve">Revealed Shopper: Network Participation &amp; Appointment Availability; 
</v>
      </c>
      <c r="BY23" s="251" t="str">
        <f>IF(ISNUMBER(FIND(analysismethod8,'III_Plan comp 438.68 {Plan 1}'!R$15)),"",'III_Plan comp 438.68 {Plan 1}'!R$15&amp;analysismethod8)</f>
        <v xml:space="preserve">Revealed Shopper: Network Participation &amp; Appointment Availability; 
</v>
      </c>
      <c r="BZ23" s="251" t="str">
        <f>IF(ISNUMBER(FIND(analysismethod8,'III_Plan comp 438.68 {Plan 1}'!S$15)),"",'III_Plan comp 438.68 {Plan 1}'!S$15&amp;analysismethod8)</f>
        <v xml:space="preserve">Revealed Shopper: Network Participation &amp; Appointment Availability; 
</v>
      </c>
      <c r="CA23" s="251" t="str">
        <f>IF(ISNUMBER(FIND(analysismethod8,'III_Plan comp 438.68 {Plan 1}'!T$15)),"",'III_Plan comp 438.68 {Plan 1}'!T$15&amp;analysismethod8)</f>
        <v xml:space="preserve">Revealed Shopper: Network Participation &amp; Appointment Availability; 
</v>
      </c>
      <c r="CB23" s="251" t="str">
        <f>IF(ISNUMBER(FIND(analysismethod8,'III_Plan comp 438.68 {Plan 1}'!U$15)),"",'III_Plan comp 438.68 {Plan 1}'!U$15&amp;analysismethod8)</f>
        <v xml:space="preserve">Revealed Shopper: Network Participation &amp; Appointment Availability; 
</v>
      </c>
      <c r="CC23" s="251" t="str">
        <f>IF(ISNUMBER(FIND(analysismethod8,'III_Plan comp 438.68 {Plan 1}'!V$15)),"",'III_Plan comp 438.68 {Plan 1}'!V$15&amp;analysismethod8)</f>
        <v xml:space="preserve">Revealed Shopper: Network Participation &amp; Appointment Availability; 
</v>
      </c>
      <c r="CD23" s="251" t="str">
        <f>IF(ISNUMBER(FIND(analysismethod8,'III_Plan comp 438.68 {Plan 1}'!W$15)),"",'III_Plan comp 438.68 {Plan 1}'!W$15&amp;analysismethod8)</f>
        <v xml:space="preserve">Revealed Shopper: Network Participation &amp; Appointment Availability; 
</v>
      </c>
      <c r="CE23" s="251" t="str">
        <f>IF(ISNUMBER(FIND(analysismethod8,'III_Plan comp 438.68 {Plan 1}'!X$15)),"",'III_Plan comp 438.68 {Plan 1}'!X$15&amp;analysismethod8)</f>
        <v xml:space="preserve">Revealed Shopper: Network Participation &amp; Appointment Availability; 
</v>
      </c>
      <c r="CF23" s="251" t="str">
        <f>IF(ISNUMBER(FIND(analysismethod8,'III_Plan comp 438.68 {Plan 1}'!Y$15)),"",'III_Plan comp 438.68 {Plan 1}'!Y$15&amp;analysismethod8)</f>
        <v xml:space="preserve">Revealed Shopper: Network Participation &amp; Appointment Availability; 
</v>
      </c>
      <c r="CG23" s="251" t="str">
        <f>IF(ISNUMBER(FIND(analysismethod8,'III_Plan comp 438.68 {Plan 1}'!Z$15)),"",'III_Plan comp 438.68 {Plan 1}'!Z$15&amp;analysismethod8)</f>
        <v xml:space="preserve">Revealed Shopper: Network Participation &amp; Appointment Availability; 
</v>
      </c>
      <c r="CH23" s="251" t="str">
        <f>IF(ISNUMBER(FIND(analysismethod8,'III_Plan comp 438.68 {Plan 1}'!AA$15)),"",'III_Plan comp 438.68 {Plan 1}'!AA$15&amp;analysismethod8)</f>
        <v xml:space="preserve">Revealed Shopper: Network Participation &amp; Appointment Availability; 
</v>
      </c>
      <c r="CI23" s="251" t="str">
        <f>IF(ISNUMBER(FIND(analysismethod8,'III_Plan comp 438.68 {Plan 1}'!AB$15)),"",'III_Plan comp 438.68 {Plan 1}'!AB$15&amp;analysismethod8)</f>
        <v xml:space="preserve">Revealed Shopper: Network Participation &amp; Appointment Availability; 
</v>
      </c>
      <c r="CJ23" s="251" t="str">
        <f>IF(ISNUMBER(FIND(analysismethod8,'III_Plan comp 438.68 {Plan 1}'!AC$15)),"",'III_Plan comp 438.68 {Plan 1}'!AC$15&amp;analysismethod8)</f>
        <v xml:space="preserve">Revealed Shopper: Network Participation &amp; Appointment Availability; 
</v>
      </c>
      <c r="CK23" s="251" t="str">
        <f>IF(ISNUMBER(FIND(analysismethod8,'III_Plan comp 438.68 {Plan 1}'!AD$15)),"",'III_Plan comp 438.68 {Plan 1}'!AD$15&amp;analysismethod8)</f>
        <v xml:space="preserve">Revealed Shopper: Network Participation &amp; Appointment Availability; 
</v>
      </c>
      <c r="CL23" s="251" t="str">
        <f>IF(ISNUMBER(FIND(analysismethod8,'III_Plan comp 438.68 {Plan 1}'!AE$15)),"",'III_Plan comp 438.68 {Plan 1}'!AE$15&amp;analysismethod8)</f>
        <v xml:space="preserve">Revealed Shopper: Network Participation &amp; Appointment Availability; 
</v>
      </c>
      <c r="CM23" s="251" t="str">
        <f>IF(ISNUMBER(FIND(analysismethod8,'III_Plan comp 438.68 {Plan 1}'!AF$15)),"",'III_Plan comp 438.68 {Plan 1}'!AF$15&amp;analysismethod8)</f>
        <v xml:space="preserve">Revealed Shopper: Network Participation &amp; Appointment Availability; 
</v>
      </c>
      <c r="CN23" s="251" t="str">
        <f>IF(ISNUMBER(FIND(analysismethod8,'III_Plan comp 438.68 {Plan 1}'!AG$15)),"",'III_Plan comp 438.68 {Plan 1}'!AG$15&amp;analysismethod8)</f>
        <v xml:space="preserve">Revealed Shopper: Network Participation &amp; Appointment Availability; 
</v>
      </c>
      <c r="CO23" s="251" t="str">
        <f>IF(ISNUMBER(FIND(analysismethod8,'III_Plan comp 438.68 {Plan 1}'!AH$15)),"",'III_Plan comp 438.68 {Plan 1}'!AH$15&amp;analysismethod8)</f>
        <v xml:space="preserve">Revealed Shopper: Network Participation &amp; Appointment Availability; 
</v>
      </c>
      <c r="CP23" s="251" t="str">
        <f>IF(ISNUMBER(FIND(analysismethod8,'III_Plan comp 438.68 {Plan 1}'!AI$15)),"",'III_Plan comp 438.68 {Plan 1}'!AI$15&amp;analysismethod8)</f>
        <v xml:space="preserve">Revealed Shopper: Network Participation &amp; Appointment Availability; 
</v>
      </c>
      <c r="CQ23" s="251" t="str">
        <f>IF(ISNUMBER(FIND(analysismethod8,'III_Plan comp 438.68 {Plan 1}'!AJ$15)),"",'III_Plan comp 438.68 {Plan 1}'!AJ$15&amp;analysismethod8)</f>
        <v xml:space="preserve">Revealed Shopper: Network Participation &amp; Appointment Availability; 
</v>
      </c>
      <c r="CR23" s="251" t="str">
        <f>IF(ISNUMBER(FIND(analysismethod8,'III_Plan comp 438.68 {Plan 1}'!AK$15)),"",'III_Plan comp 438.68 {Plan 1}'!AK$15&amp;analysismethod8)</f>
        <v xml:space="preserve">Revealed Shopper: Network Participation &amp; Appointment Availability; 
</v>
      </c>
      <c r="CS23" s="251" t="str">
        <f>IF(ISNUMBER(FIND(analysismethod8,'III_Plan comp 438.68 {Plan 1}'!AL$15)),"",'III_Plan comp 438.68 {Plan 1}'!AL$15&amp;analysismethod8)</f>
        <v xml:space="preserve">Revealed Shopper: Network Participation &amp; Appointment Availability; 
</v>
      </c>
      <c r="CT23" s="251" t="str">
        <f>IF(ISNUMBER(FIND(analysismethod8,'III_Plan comp 438.68 {Plan 1}'!AM$15)),"",'III_Plan comp 438.68 {Plan 1}'!AM$15&amp;analysismethod8)</f>
        <v xml:space="preserve">Revealed Shopper: Network Participation &amp; Appointment Availability; 
</v>
      </c>
      <c r="CU23" s="251" t="str">
        <f>IF(ISNUMBER(FIND(analysismethod8,'III_Plan comp 438.68 {Plan 1}'!AN$15)),"",'III_Plan comp 438.68 {Plan 1}'!AN$15&amp;analysismethod8)</f>
        <v xml:space="preserve">Revealed Shopper: Network Participation &amp; Appointment Availability; 
</v>
      </c>
      <c r="CV23" s="251" t="str">
        <f>IF(ISNUMBER(FIND(analysismethod8,'III_Plan comp 438.68 {Plan 1}'!AO$15)),"",'III_Plan comp 438.68 {Plan 1}'!AO$15&amp;analysismethod8)</f>
        <v xml:space="preserve">Revealed Shopper: Network Participation &amp; Appointment Availability; 
</v>
      </c>
      <c r="CW23" s="251" t="str">
        <f>IF(ISNUMBER(FIND(analysismethod8,'III_Plan comp 438.68 {Plan 1}'!AP$15)),"",'III_Plan comp 438.68 {Plan 1}'!AP$15&amp;analysismethod8)</f>
        <v xml:space="preserve">Revealed Shopper: Network Participation &amp; Appointment Availability; 
</v>
      </c>
      <c r="CX23" s="251" t="str">
        <f>IF(ISNUMBER(FIND(analysismethod8,'III_Plan comp 438.68 {Plan 1}'!AQ$15)),"",'III_Plan comp 438.68 {Plan 1}'!AQ$15&amp;analysismethod8)</f>
        <v xml:space="preserve">Revealed Shopper: Network Participation &amp; Appointment Availability; 
</v>
      </c>
      <c r="CY23" s="251" t="str">
        <f>IF(ISNUMBER(FIND(analysismethod8,'III_Plan comp 438.68 {Plan 1}'!AR$15)),"",'III_Plan comp 438.68 {Plan 1}'!AR$15&amp;analysismethod8)</f>
        <v xml:space="preserve">Revealed Shopper: Network Participation &amp; Appointment Availability; 
</v>
      </c>
      <c r="CZ23" s="251" t="str">
        <f>IF(ISNUMBER(FIND(analysismethod8,'III_Plan comp 438.68 {Plan 1}'!AS$15)),"",'III_Plan comp 438.68 {Plan 1}'!AS$15&amp;analysismethod8)</f>
        <v xml:space="preserve">Revealed Shopper: Network Participation &amp; Appointment Availability; 
</v>
      </c>
      <c r="DA23" s="251" t="str">
        <f>IF(ISNUMBER(FIND(analysismethod8,'III_Plan comp 438.68 {Plan 1}'!AT$15)),"",'III_Plan comp 438.68 {Plan 1}'!AT$15&amp;analysismethod8)</f>
        <v xml:space="preserve">Revealed Shopper: Network Participation &amp; Appointment Availability; 
</v>
      </c>
      <c r="DB23" s="251" t="str">
        <f>IF(ISNUMBER(FIND(analysismethod8,'III_Plan comp 438.68 {Plan 1}'!AU$15)),"",'III_Plan comp 438.68 {Plan 1}'!AU$15&amp;analysismethod8)</f>
        <v xml:space="preserve">Revealed Shopper: Network Participation &amp; Appointment Availability; 
</v>
      </c>
      <c r="DC23" s="251" t="str">
        <f>IF(ISNUMBER(FIND(analysismethod8,'III_Plan comp 438.68 {Plan 1}'!AV$15)),"",'III_Plan comp 438.68 {Plan 1}'!AV$15&amp;analysismethod8)</f>
        <v xml:space="preserve">Revealed Shopper: Network Participation &amp; Appointment Availability; 
</v>
      </c>
      <c r="DD23" s="251" t="str">
        <f>IF(ISNUMBER(FIND(analysismethod8,'III_Plan comp 438.68 {Plan 1}'!AW$15)),"",'III_Plan comp 438.68 {Plan 1}'!AW$15&amp;analysismethod8)</f>
        <v xml:space="preserve">Revealed Shopper: Network Participation &amp; Appointment Availability; 
</v>
      </c>
      <c r="DE23" s="251" t="str">
        <f>IF(ISNUMBER(FIND(analysismethod8,'III_Plan comp 438.68 {Plan 1}'!AX$15)),"",'III_Plan comp 438.68 {Plan 1}'!AX$15&amp;analysismethod8)</f>
        <v xml:space="preserve">Revealed Shopper: Network Participation &amp; Appointment Availability; 
</v>
      </c>
      <c r="DF23" s="251" t="str">
        <f>IF(ISNUMBER(FIND(analysismethod8,'III_Plan comp 438.68 {Plan 1}'!AY$15)),"",'III_Plan comp 438.68 {Plan 1}'!AY$15&amp;analysismethod8)</f>
        <v xml:space="preserve">Revealed Shopper: Network Participation &amp; Appointment Availability; 
</v>
      </c>
      <c r="DG23" s="251" t="str">
        <f>IF(ISNUMBER(FIND(analysismethod8,'III_Plan comp 438.68 {Plan 1}'!AZ$15)),"",'III_Plan comp 438.68 {Plan 1}'!AZ$15&amp;analysismethod8)</f>
        <v xml:space="preserve">Revealed Shopper: Network Participation &amp; Appointment Availability; 
</v>
      </c>
      <c r="DH23" s="251" t="str">
        <f>IF(ISNUMBER(FIND(analysismethod8,'III_Plan comp 438.68 {Plan 1}'!BA$15)),"",'III_Plan comp 438.68 {Plan 1}'!BA$15&amp;analysismethod8)</f>
        <v xml:space="preserve">Revealed Shopper: Network Participation &amp; Appointment Availability; 
</v>
      </c>
      <c r="DI23" s="251" t="str">
        <f>IF(ISNUMBER(FIND(analysismethod8,'III_Plan comp 438.68 {Plan 1}'!BB$15)),"",'III_Plan comp 438.68 {Plan 1}'!BB$15&amp;analysismethod8)</f>
        <v xml:space="preserve">Revealed Shopper: Network Participation &amp; Appointment Availability; 
</v>
      </c>
      <c r="DJ23" s="251" t="str">
        <f>IF(ISNUMBER(FIND(analysismethod8,'III_Plan comp 438.68 {Plan 1}'!BC$15)),"",'III_Plan comp 438.68 {Plan 1}'!BC$15&amp;analysismethod8)</f>
        <v xml:space="preserve">Revealed Shopper: Network Participation &amp; Appointment Availability; 
</v>
      </c>
      <c r="DK23" s="251" t="str">
        <f>IF(ISNUMBER(FIND(analysismethod8,'III_Plan comp 438.68 {Plan 1}'!BD$15)),"",'III_Plan comp 438.68 {Plan 1}'!BD$15&amp;analysismethod8)</f>
        <v xml:space="preserve">Revealed Shopper: Network Participation &amp; Appointment Availability; 
</v>
      </c>
      <c r="DL23" s="251" t="str">
        <f>IF(ISNUMBER(FIND(analysismethod8,'III_Plan comp 438.68 {Plan 1}'!BE$15)),"",'III_Plan comp 438.68 {Plan 1}'!BE$15&amp;analysismethod8)</f>
        <v xml:space="preserve">Revealed Shopper: Network Participation &amp; Appointment Availability; 
</v>
      </c>
      <c r="DM23" s="251" t="str">
        <f>IF(ISNUMBER(FIND(analysismethod8,'III_Plan comp 438.68 {Plan 1}'!BF$15)),"",'III_Plan comp 438.68 {Plan 1}'!BF$15&amp;analysismethod8)</f>
        <v xml:space="preserve">Revealed Shopper: Network Participation &amp; Appointment Availability; 
</v>
      </c>
      <c r="DN23" s="251" t="str">
        <f>IF(ISNUMBER(FIND(analysismethod8,'III_Plan comp 438.68 {Plan 1}'!BG$15)),"",'III_Plan comp 438.68 {Plan 1}'!BG$15&amp;analysismethod8)</f>
        <v xml:space="preserve">Revealed Shopper: Network Participation &amp; Appointment Availability; 
</v>
      </c>
      <c r="DO23" s="251" t="str">
        <f>IF(ISNUMBER(FIND(analysismethod8,'III_Plan comp 438.68 {Plan 1}'!BH$15)),"",'III_Plan comp 438.68 {Plan 1}'!BH$15&amp;analysismethod8)</f>
        <v xml:space="preserve">Revealed Shopper: Network Participation &amp; Appointment Availability; 
</v>
      </c>
      <c r="DP23" s="251" t="str">
        <f>IF(ISNUMBER(FIND(analysismethod8,'III_Plan comp 438.68 {Plan 1}'!BI$15)),"",'III_Plan comp 438.68 {Plan 1}'!BI$15&amp;analysismethod8)</f>
        <v xml:space="preserve">Revealed Shopper: Network Participation &amp; Appointment Availability; 
</v>
      </c>
      <c r="DQ23" s="251" t="str">
        <f>IF(ISNUMBER(FIND(analysismethod8,'III_Plan comp 438.68 {Plan 1}'!BJ$15)),"",'III_Plan comp 438.68 {Plan 1}'!BJ$15&amp;analysismethod8)</f>
        <v xml:space="preserve">Revealed Shopper: Network Participation &amp; Appointment Availability; 
</v>
      </c>
      <c r="DR23" s="251" t="str">
        <f>IF(ISNUMBER(FIND(analysismethod8,'III_Plan comp 438.68 {Plan 1}'!BK$15)),"",'III_Plan comp 438.68 {Plan 1}'!BK$15&amp;analysismethod8)</f>
        <v xml:space="preserve">Revealed Shopper: Network Participation &amp; Appointment Availability; 
</v>
      </c>
      <c r="DS23" s="251" t="str">
        <f>IF(ISNUMBER(FIND(analysismethod8,'III_Plan comp 438.68 {Plan 1}'!BL$15)),"",'III_Plan comp 438.68 {Plan 1}'!BL$15&amp;analysismethod8)</f>
        <v xml:space="preserve">Revealed Shopper: Network Participation &amp; Appointment Availability; 
</v>
      </c>
      <c r="DT23" s="251" t="str">
        <f>IF(ISNUMBER(FIND(analysismethod8,'III_Plan comp 438.68 {Plan 1}'!BM$15)),"",'III_Plan comp 438.68 {Plan 1}'!BM$15&amp;analysismethod8)</f>
        <v xml:space="preserve">Revealed Shopper: Network Participation &amp; Appointment Availability; 
</v>
      </c>
      <c r="DU23" s="251" t="str">
        <f>IF(ISNUMBER(FIND(analysismethod8,'III_Plan comp 438.68 {Plan 1}'!BN$15)),"",'III_Plan comp 438.68 {Plan 1}'!BN$15&amp;analysismethod8)</f>
        <v xml:space="preserve">Revealed Shopper: Network Participation &amp; Appointment Availability; 
</v>
      </c>
      <c r="DV23" s="251" t="str">
        <f>IF(ISNUMBER(FIND(analysismethod8,'III_Plan comp 438.68 {Plan 1}'!BO$15)),"",'III_Plan comp 438.68 {Plan 1}'!BO$15&amp;analysismethod8)</f>
        <v xml:space="preserve">Revealed Shopper: Network Participation &amp; Appointment Availability; 
</v>
      </c>
      <c r="DW23" s="251" t="str">
        <f>IF(ISNUMBER(FIND(analysismethod8,'III_Plan comp 438.68 {Plan 1}'!BP$15)),"",'III_Plan comp 438.68 {Plan 1}'!BP$15&amp;analysismethod8)</f>
        <v xml:space="preserve">Revealed Shopper: Network Participation &amp; Appointment Availability; 
</v>
      </c>
      <c r="DX23" s="251" t="str">
        <f>IF(ISNUMBER(FIND(analysismethod8,'III_Plan comp 438.68 {Plan 1}'!BQ$15)),"",'III_Plan comp 438.68 {Plan 1}'!BQ$15&amp;analysismethod8)</f>
        <v xml:space="preserve">Revealed Shopper: Network Participation &amp; Appointment Availability; 
</v>
      </c>
      <c r="DY23" s="251" t="str">
        <f>IF(ISNUMBER(FIND(analysismethod8,'III_Plan comp 438.68 {Plan 1}'!BR$15)),"",'III_Plan comp 438.68 {Plan 1}'!BR$15&amp;analysismethod8)</f>
        <v xml:space="preserve">Revealed Shopper: Network Participation &amp; Appointment Availability; 
</v>
      </c>
      <c r="DZ23" s="251" t="str">
        <f>IF(ISNUMBER(FIND(analysismethod8,'III_Plan comp 438.68 {Plan 1}'!BS$15)),"",'III_Plan comp 438.68 {Plan 1}'!BS$15&amp;analysismethod8)</f>
        <v xml:space="preserve">Revealed Shopper: Network Participation &amp; Appointment Availability; 
</v>
      </c>
      <c r="EA23" s="251" t="str">
        <f>IF(ISNUMBER(FIND(analysismethod8,'III_Plan comp 438.68 {Plan 1}'!BT$15)),"",'III_Plan comp 438.68 {Plan 1}'!BT$15&amp;analysismethod8)</f>
        <v xml:space="preserve">Revealed Shopper: Network Participation &amp; Appointment Availability; 
</v>
      </c>
      <c r="EB23" s="251" t="str">
        <f>IF(ISNUMBER(FIND(analysismethod8,'III_Plan comp 438.68 {Plan 1}'!BU$15)),"",'III_Plan comp 438.68 {Plan 1}'!BU$15&amp;analysismethod8)</f>
        <v xml:space="preserve">Revealed Shopper: Network Participation &amp; Appointment Availability; 
</v>
      </c>
      <c r="EC23" s="251" t="str">
        <f>IF(ISNUMBER(FIND(analysismethod8,'III_Plan comp 438.68 {Plan 1}'!BV$15)),"",'III_Plan comp 438.68 {Plan 1}'!BV$15&amp;analysismethod8)</f>
        <v xml:space="preserve">Revealed Shopper: Network Participation &amp; Appointment Availability; 
</v>
      </c>
      <c r="ED23" s="251" t="str">
        <f>IF(ISNUMBER(FIND(analysismethod8,'III_Plan comp 438.68 {Plan 1}'!BW$15)),"",'III_Plan comp 438.68 {Plan 1}'!BW$15&amp;analysismethod8)</f>
        <v xml:space="preserve">Revealed Shopper: Network Participation &amp; Appointment Availability; 
</v>
      </c>
      <c r="EE23" s="251" t="str">
        <f>IF(ISNUMBER(FIND(analysismethod8,'III_Plan comp 438.68 {Plan 1}'!BX$15)),"",'III_Plan comp 438.68 {Plan 1}'!BX$15&amp;analysismethod8)</f>
        <v xml:space="preserve">Revealed Shopper: Network Participation &amp; Appointment Availability; 
</v>
      </c>
      <c r="EF23" s="251" t="str">
        <f>IF(ISNUMBER(FIND(analysismethod8,'III_Plan comp 438.68 {Plan 1}'!BY$15)),"",'III_Plan comp 438.68 {Plan 1}'!BY$15&amp;analysismethod8)</f>
        <v xml:space="preserve">Revealed Shopper: Network Participation &amp; Appointment Availability; 
</v>
      </c>
      <c r="EG23" s="251" t="str">
        <f>IF(ISNUMBER(FIND(analysismethod8,'III_Plan comp 438.68 {Plan 1}'!BZ$15)),"",'III_Plan comp 438.68 {Plan 1}'!BZ$15&amp;analysismethod8)</f>
        <v xml:space="preserve">Revealed Shopper: Network Participation &amp; Appointment Availability; 
</v>
      </c>
      <c r="EH23" s="251" t="str">
        <f>IF(ISNUMBER(FIND(analysismethod8,'III_Plan comp 438.68 {Plan 1}'!CA$15)),"",'III_Plan comp 438.68 {Plan 1}'!CA$15&amp;analysismethod8)</f>
        <v xml:space="preserve">Revealed Shopper: Network Participation &amp; Appointment Availability; 
</v>
      </c>
      <c r="EI23" s="251" t="str">
        <f>IF(ISNUMBER(FIND(analysismethod8,'III_Plan comp 438.68 {Plan 1}'!CB$15)),"",'III_Plan comp 438.68 {Plan 1}'!CB$15&amp;analysismethod8)</f>
        <v xml:space="preserve">Revealed Shopper: Network Participation &amp; Appointment Availability; 
</v>
      </c>
      <c r="EJ23" s="251" t="str">
        <f>IF(ISNUMBER(FIND(analysismethod8,'III_Plan comp 438.68 {Plan 1}'!CC$15)),"",'III_Plan comp 438.68 {Plan 1}'!CC$15&amp;analysismethod8)</f>
        <v xml:space="preserve">Revealed Shopper: Network Participation &amp; Appointment Availability; 
</v>
      </c>
      <c r="EK23" s="251" t="str">
        <f>IF(ISNUMBER(FIND(analysismethod8,'III_Plan comp 438.68 {Plan 1}'!CD$15)),"",'III_Plan comp 438.68 {Plan 1}'!CD$15&amp;analysismethod8)</f>
        <v xml:space="preserve">Revealed Shopper: Network Participation &amp; Appointment Availability; 
</v>
      </c>
      <c r="EL23" s="251" t="str">
        <f>IF(ISNUMBER(FIND(analysismethod8,'III_Plan comp 438.68 {Plan 1}'!CE$15)),"",'III_Plan comp 438.68 {Plan 1}'!CE$15&amp;analysismethod8)</f>
        <v xml:space="preserve">Revealed Shopper: Network Participation &amp; Appointment Availability; 
</v>
      </c>
      <c r="EM23" s="251" t="str">
        <f>IF(ISNUMBER(FIND(analysismethod8,'III_Plan comp 438.68 {Plan 1}'!CF$15)),"",'III_Plan comp 438.68 {Plan 1}'!CF$15&amp;analysismethod8)</f>
        <v xml:space="preserve">Revealed Shopper: Network Participation &amp; Appointment Availability; 
</v>
      </c>
      <c r="EN23" s="251" t="str">
        <f>IF(ISNUMBER(FIND(analysismethod8,'III_Plan comp 438.68 {Plan 1}'!CG$15)),"",'III_Plan comp 438.68 {Plan 1}'!CG$15&amp;analysismethod8)</f>
        <v xml:space="preserve">Revealed Shopper: Network Participation &amp; Appointment Availability; 
</v>
      </c>
      <c r="EO23" s="251" t="str">
        <f>IF(ISNUMBER(FIND(analysismethod8,'III_Plan comp 438.68 {Plan 1}'!CH$15)),"",'III_Plan comp 438.68 {Plan 1}'!CH$15&amp;analysismethod8)</f>
        <v xml:space="preserve">Revealed Shopper: Network Participation &amp; Appointment Availability; 
</v>
      </c>
      <c r="EP23" s="251" t="str">
        <f>IF(ISNUMBER(FIND(analysismethod8,'III_Plan comp 438.68 {Plan 1}'!CI$15)),"",'III_Plan comp 438.68 {Plan 1}'!CI$15&amp;analysismethod8)</f>
        <v xml:space="preserve">Revealed Shopper: Network Participation &amp; Appointment Availability; 
</v>
      </c>
      <c r="EQ23" s="251" t="str">
        <f>IF(ISNUMBER(FIND(analysismethod8,'III_Plan comp 438.68 {Plan 1}'!CJ$15)),"",'III_Plan comp 438.68 {Plan 1}'!CJ$15&amp;analysismethod8)</f>
        <v xml:space="preserve">Revealed Shopper: Network Participation &amp; Appointment Availability; 
</v>
      </c>
      <c r="ER23" s="251" t="str">
        <f>IF(ISNUMBER(FIND(analysismethod8,'III_Plan comp 438.68 {Plan 1}'!CK$15)),"",'III_Plan comp 438.68 {Plan 1}'!CK$15&amp;analysismethod8)</f>
        <v xml:space="preserve">Revealed Shopper: Network Participation &amp; Appointment Availability; 
</v>
      </c>
      <c r="ES23" s="251" t="str">
        <f>IF(ISNUMBER(FIND(analysismethod8,'III_Plan comp 438.68 {Plan 1}'!CL$15)),"",'III_Plan comp 438.68 {Plan 1}'!CL$15&amp;analysismethod8)</f>
        <v xml:space="preserve">Revealed Shopper: Network Participation &amp; Appointment Availability; 
</v>
      </c>
      <c r="ET23" s="251" t="str">
        <f>IF(ISNUMBER(FIND(analysismethod8,'III_Plan comp 438.68 {Plan 1}'!CM$15)),"",'III_Plan comp 438.68 {Plan 1}'!CM$15&amp;analysismethod8)</f>
        <v xml:space="preserve">Revealed Shopper: Network Participation &amp; Appointment Availability; 
</v>
      </c>
      <c r="EU23" s="251" t="str">
        <f>IF(ISNUMBER(FIND(analysismethod8,'III_Plan comp 438.68 {Plan 1}'!CN$15)),"",'III_Plan comp 438.68 {Plan 1}'!CN$15&amp;analysismethod8)</f>
        <v xml:space="preserve">Revealed Shopper: Network Participation &amp; Appointment Availability; 
</v>
      </c>
      <c r="EV23" s="251" t="str">
        <f>IF(ISNUMBER(FIND(analysismethod8,'III_Plan comp 438.68 {Plan 1}'!CO$15)),"",'III_Plan comp 438.68 {Plan 1}'!CO$15&amp;analysismethod8)</f>
        <v xml:space="preserve">Revealed Shopper: Network Participation &amp; Appointment Availability; 
</v>
      </c>
      <c r="EW23" s="251" t="str">
        <f>IF(ISNUMBER(FIND(analysismethod8,'III_Plan comp 438.68 {Plan 1}'!CP$15)),"",'III_Plan comp 438.68 {Plan 1}'!CP$15&amp;analysismethod8)</f>
        <v xml:space="preserve">Revealed Shopper: Network Participation &amp; Appointment Availability; 
</v>
      </c>
      <c r="EX23" s="251" t="str">
        <f>IF(ISNUMBER(FIND(analysismethod8,'III_Plan comp 438.68 {Plan 1}'!CQ$15)),"",'III_Plan comp 438.68 {Plan 1}'!CQ$15&amp;analysismethod8)</f>
        <v xml:space="preserve">Revealed Shopper: Network Participation &amp; Appointment Availability; 
</v>
      </c>
      <c r="EY23" s="251" t="str">
        <f>IF(ISNUMBER(FIND(analysismethod8,'III_Plan comp 438.68 {Plan 1}'!CR$15)),"",'III_Plan comp 438.68 {Plan 1}'!CR$15&amp;analysismethod8)</f>
        <v xml:space="preserve">Revealed Shopper: Network Participation &amp; Appointment Availability; 
</v>
      </c>
      <c r="EZ23" s="251" t="str">
        <f>IF(ISNUMBER(FIND(analysismethod8,'III_Plan comp 438.68 {Plan 1}'!CS$15)),"",'III_Plan comp 438.68 {Plan 1}'!CS$15&amp;analysismethod8)</f>
        <v xml:space="preserve">Revealed Shopper: Network Participation &amp; Appointment Availability; 
</v>
      </c>
      <c r="FA23" s="251" t="str">
        <f>IF(ISNUMBER(FIND(analysismethod8,'III_Plan comp 438.68 {Plan 1}'!CT$15)),"",'III_Plan comp 438.68 {Plan 1}'!CT$15&amp;analysismethod8)</f>
        <v xml:space="preserve">Revealed Shopper: Network Participation &amp; Appointment Availability; 
</v>
      </c>
      <c r="FB23" s="251" t="str">
        <f>IF(ISNUMBER(FIND(analysismethod8,'III_Plan comp 438.68 {Plan 1}'!CU$15)),"",'III_Plan comp 438.68 {Plan 1}'!CU$15&amp;analysismethod8)</f>
        <v xml:space="preserve">Revealed Shopper: Network Participation &amp; Appointment Availability; 
</v>
      </c>
      <c r="FC23" s="251" t="str">
        <f>IF(ISNUMBER(FIND(analysismethod8,'III_Plan comp 438.68 {Plan 1}'!CV$15)),"",'III_Plan comp 438.68 {Plan 1}'!CV$15&amp;analysismethod8)</f>
        <v xml:space="preserve">Revealed Shopper: Network Participation &amp; Appointment Availability; 
</v>
      </c>
      <c r="FD23" s="251" t="str">
        <f>IF(ISNUMBER(FIND(analysismethod8,'III_Plan comp 438.68 {Plan 1}'!CW$15)),"",'III_Plan comp 438.68 {Plan 1}'!CW$15&amp;analysismethod8)</f>
        <v xml:space="preserve">Revealed Shopper: Network Participation &amp; Appointment Availability; 
</v>
      </c>
      <c r="FE23" s="251" t="str">
        <f>IF(ISNUMBER(FIND(analysismethod8,'III_Plan comp 438.68 {Plan 1}'!CX$15)),"",'III_Plan comp 438.68 {Plan 1}'!CX$15&amp;analysismethod8)</f>
        <v xml:space="preserve">Revealed Shopper: Network Participation &amp; Appointment Availability; 
</v>
      </c>
      <c r="FF23" s="251" t="str">
        <f>IF(ISNUMBER(FIND(analysismethod8,'III_Plan comp 438.68 {Plan 1}'!CY$15)),"",'III_Plan comp 438.68 {Plan 1}'!CY$15&amp;analysismethod8)</f>
        <v xml:space="preserve">Revealed Shopper: Network Participation &amp; Appointment Availability; 
</v>
      </c>
      <c r="FG23" s="251" t="str">
        <f>IF(ISNUMBER(FIND(analysismethod8,'III_Plan comp 438.68 {Plan 1}'!CZ$15)),"",'III_Plan comp 438.68 {Plan 1}'!CZ$15&amp;analysismethod8)</f>
        <v xml:space="preserve">Revealed Shopper: Network Participation &amp; Appointment Availability; 
</v>
      </c>
    </row>
    <row r="24" spans="2:163">
      <c r="B24" s="11" t="s">
        <v>734</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FTE Ratio Analysis; 
</v>
      </c>
      <c r="BM24" s="251" t="str">
        <f>IF(ISNUMBER(FIND(analysismethod9,'III_Plan comp 438.68 {Plan 1}'!F$15)),"",'III_Plan comp 438.68 {Plan 1}'!F$15&amp;analysismethod9)</f>
        <v xml:space="preserve">FTE Ratio Analysis; 
</v>
      </c>
      <c r="BN24" s="251" t="str">
        <f>IF(ISNUMBER(FIND(analysismethod9,'III_Plan comp 438.68 {Plan 1}'!G$15)),"",'III_Plan comp 438.68 {Plan 1}'!G$15&amp;analysismethod9)</f>
        <v xml:space="preserve">FTE Ratio Analysis; 
</v>
      </c>
      <c r="BO24" s="251" t="str">
        <f>IF(ISNUMBER(FIND(analysismethod9,'III_Plan comp 438.68 {Plan 1}'!H$15)),"",'III_Plan comp 438.68 {Plan 1}'!H$15&amp;analysismethod9)</f>
        <v xml:space="preserve">FTE Ratio Analysis; 
</v>
      </c>
      <c r="BP24" s="251" t="str">
        <f>IF(ISNUMBER(FIND(analysismethod9,'III_Plan comp 438.68 {Plan 1}'!I$15)),"",'III_Plan comp 438.68 {Plan 1}'!I$15&amp;analysismethod9)</f>
        <v xml:space="preserve">FTE Ratio Analysis; 
</v>
      </c>
      <c r="BQ24" s="251" t="str">
        <f>IF(ISNUMBER(FIND(analysismethod9,'III_Plan comp 438.68 {Plan 1}'!J$15)),"",'III_Plan comp 438.68 {Plan 1}'!J$15&amp;analysismethod9)</f>
        <v xml:space="preserve">FTE Ratio Analysis; 
</v>
      </c>
      <c r="BR24" s="251" t="str">
        <f>IF(ISNUMBER(FIND(analysismethod9,'III_Plan comp 438.68 {Plan 1}'!K$15)),"",'III_Plan comp 438.68 {Plan 1}'!K$15&amp;analysismethod9)</f>
        <v xml:space="preserve">FTE Ratio Analysis; 
</v>
      </c>
      <c r="BS24" s="251" t="str">
        <f>IF(ISNUMBER(FIND(analysismethod9,'III_Plan comp 438.68 {Plan 1}'!L$15)),"",'III_Plan comp 438.68 {Plan 1}'!L$15&amp;analysismethod9)</f>
        <v xml:space="preserve">FTE Ratio Analysis; 
</v>
      </c>
      <c r="BT24" s="251" t="str">
        <f>IF(ISNUMBER(FIND(analysismethod9,'III_Plan comp 438.68 {Plan 1}'!M$15)),"",'III_Plan comp 438.68 {Plan 1}'!M$15&amp;analysismethod9)</f>
        <v xml:space="preserve">FTE Ratio Analysis; 
</v>
      </c>
      <c r="BU24" s="251" t="str">
        <f>IF(ISNUMBER(FIND(analysismethod9,'III_Plan comp 438.68 {Plan 1}'!N$15)),"",'III_Plan comp 438.68 {Plan 1}'!N$15&amp;analysismethod9)</f>
        <v xml:space="preserve">FTE Ratio Analysis; 
</v>
      </c>
      <c r="BV24" s="251" t="str">
        <f>IF(ISNUMBER(FIND(analysismethod9,'III_Plan comp 438.68 {Plan 1}'!O$15)),"",'III_Plan comp 438.68 {Plan 1}'!O$15&amp;analysismethod9)</f>
        <v xml:space="preserve">FTE Ratio Analysis; 
</v>
      </c>
      <c r="BW24" s="251" t="str">
        <f>IF(ISNUMBER(FIND(analysismethod9,'III_Plan comp 438.68 {Plan 1}'!P$15)),"",'III_Plan comp 438.68 {Plan 1}'!P$15&amp;analysismethod9)</f>
        <v xml:space="preserve">FTE Ratio Analysis; 
</v>
      </c>
      <c r="BX24" s="251" t="str">
        <f>IF(ISNUMBER(FIND(analysismethod9,'III_Plan comp 438.68 {Plan 1}'!Q$15)),"",'III_Plan comp 438.68 {Plan 1}'!Q$15&amp;analysismethod9)</f>
        <v xml:space="preserve">FTE Ratio Analysis; 
</v>
      </c>
      <c r="BY24" s="251" t="str">
        <f>IF(ISNUMBER(FIND(analysismethod9,'III_Plan comp 438.68 {Plan 1}'!R$15)),"",'III_Plan comp 438.68 {Plan 1}'!R$15&amp;analysismethod9)</f>
        <v xml:space="preserve">FTE Ratio Analysis; 
</v>
      </c>
      <c r="BZ24" s="251" t="str">
        <f>IF(ISNUMBER(FIND(analysismethod9,'III_Plan comp 438.68 {Plan 1}'!S$15)),"",'III_Plan comp 438.68 {Plan 1}'!S$15&amp;analysismethod9)</f>
        <v xml:space="preserve">FTE Ratio Analysis; 
</v>
      </c>
      <c r="CA24" s="251" t="str">
        <f>IF(ISNUMBER(FIND(analysismethod9,'III_Plan comp 438.68 {Plan 1}'!T$15)),"",'III_Plan comp 438.68 {Plan 1}'!T$15&amp;analysismethod9)</f>
        <v xml:space="preserve">FTE Ratio Analysis; 
</v>
      </c>
      <c r="CB24" s="251" t="str">
        <f>IF(ISNUMBER(FIND(analysismethod9,'III_Plan comp 438.68 {Plan 1}'!U$15)),"",'III_Plan comp 438.68 {Plan 1}'!U$15&amp;analysismethod9)</f>
        <v xml:space="preserve">FTE Ratio Analysis; 
</v>
      </c>
      <c r="CC24" s="251" t="str">
        <f>IF(ISNUMBER(FIND(analysismethod9,'III_Plan comp 438.68 {Plan 1}'!V$15)),"",'III_Plan comp 438.68 {Plan 1}'!V$15&amp;analysismethod9)</f>
        <v xml:space="preserve">FTE Ratio Analysis; 
</v>
      </c>
      <c r="CD24" s="251" t="str">
        <f>IF(ISNUMBER(FIND(analysismethod9,'III_Plan comp 438.68 {Plan 1}'!W$15)),"",'III_Plan comp 438.68 {Plan 1}'!W$15&amp;analysismethod9)</f>
        <v xml:space="preserve">FTE Ratio Analysis; 
</v>
      </c>
      <c r="CE24" s="251" t="str">
        <f>IF(ISNUMBER(FIND(analysismethod9,'III_Plan comp 438.68 {Plan 1}'!X$15)),"",'III_Plan comp 438.68 {Plan 1}'!X$15&amp;analysismethod9)</f>
        <v xml:space="preserve">FTE Ratio Analysis; 
</v>
      </c>
      <c r="CF24" s="251" t="str">
        <f>IF(ISNUMBER(FIND(analysismethod9,'III_Plan comp 438.68 {Plan 1}'!Y$15)),"",'III_Plan comp 438.68 {Plan 1}'!Y$15&amp;analysismethod9)</f>
        <v xml:space="preserve">FTE Ratio Analysis; 
</v>
      </c>
      <c r="CG24" s="251" t="str">
        <f>IF(ISNUMBER(FIND(analysismethod9,'III_Plan comp 438.68 {Plan 1}'!Z$15)),"",'III_Plan comp 438.68 {Plan 1}'!Z$15&amp;analysismethod9)</f>
        <v xml:space="preserve">FTE Ratio Analysis; 
</v>
      </c>
      <c r="CH24" s="251" t="str">
        <f>IF(ISNUMBER(FIND(analysismethod9,'III_Plan comp 438.68 {Plan 1}'!AA$15)),"",'III_Plan comp 438.68 {Plan 1}'!AA$15&amp;analysismethod9)</f>
        <v xml:space="preserve">FTE Ratio Analysis; 
</v>
      </c>
      <c r="CI24" s="251" t="str">
        <f>IF(ISNUMBER(FIND(analysismethod9,'III_Plan comp 438.68 {Plan 1}'!AB$15)),"",'III_Plan comp 438.68 {Plan 1}'!AB$15&amp;analysismethod9)</f>
        <v xml:space="preserve">FTE Ratio Analysis; 
</v>
      </c>
      <c r="CJ24" s="251" t="str">
        <f>IF(ISNUMBER(FIND(analysismethod9,'III_Plan comp 438.68 {Plan 1}'!AC$15)),"",'III_Plan comp 438.68 {Plan 1}'!AC$15&amp;analysismethod9)</f>
        <v xml:space="preserve">FTE Ratio Analysis; 
</v>
      </c>
      <c r="CK24" s="251" t="str">
        <f>IF(ISNUMBER(FIND(analysismethod9,'III_Plan comp 438.68 {Plan 1}'!AD$15)),"",'III_Plan comp 438.68 {Plan 1}'!AD$15&amp;analysismethod9)</f>
        <v xml:space="preserve">FTE Ratio Analysis; 
</v>
      </c>
      <c r="CL24" s="251" t="str">
        <f>IF(ISNUMBER(FIND(analysismethod9,'III_Plan comp 438.68 {Plan 1}'!AE$15)),"",'III_Plan comp 438.68 {Plan 1}'!AE$15&amp;analysismethod9)</f>
        <v xml:space="preserve">FTE Ratio Analysis; 
</v>
      </c>
      <c r="CM24" s="251" t="str">
        <f>IF(ISNUMBER(FIND(analysismethod9,'III_Plan comp 438.68 {Plan 1}'!AF$15)),"",'III_Plan comp 438.68 {Plan 1}'!AF$15&amp;analysismethod9)</f>
        <v xml:space="preserve">FTE Ratio Analysis; 
</v>
      </c>
      <c r="CN24" s="251" t="str">
        <f>IF(ISNUMBER(FIND(analysismethod9,'III_Plan comp 438.68 {Plan 1}'!AG$15)),"",'III_Plan comp 438.68 {Plan 1}'!AG$15&amp;analysismethod9)</f>
        <v xml:space="preserve">FTE Ratio Analysis; 
</v>
      </c>
      <c r="CO24" s="251" t="str">
        <f>IF(ISNUMBER(FIND(analysismethod9,'III_Plan comp 438.68 {Plan 1}'!AH$15)),"",'III_Plan comp 438.68 {Plan 1}'!AH$15&amp;analysismethod9)</f>
        <v xml:space="preserve">FTE Ratio Analysis; 
</v>
      </c>
      <c r="CP24" s="251" t="str">
        <f>IF(ISNUMBER(FIND(analysismethod9,'III_Plan comp 438.68 {Plan 1}'!AI$15)),"",'III_Plan comp 438.68 {Plan 1}'!AI$15&amp;analysismethod9)</f>
        <v xml:space="preserve">FTE Ratio Analysis; 
</v>
      </c>
      <c r="CQ24" s="251" t="str">
        <f>IF(ISNUMBER(FIND(analysismethod9,'III_Plan comp 438.68 {Plan 1}'!AJ$15)),"",'III_Plan comp 438.68 {Plan 1}'!AJ$15&amp;analysismethod9)</f>
        <v xml:space="preserve">FTE Ratio Analysis; 
</v>
      </c>
      <c r="CR24" s="251" t="str">
        <f>IF(ISNUMBER(FIND(analysismethod9,'III_Plan comp 438.68 {Plan 1}'!AK$15)),"",'III_Plan comp 438.68 {Plan 1}'!AK$15&amp;analysismethod9)</f>
        <v xml:space="preserve">FTE Ratio Analysis; 
</v>
      </c>
      <c r="CS24" s="251" t="str">
        <f>IF(ISNUMBER(FIND(analysismethod9,'III_Plan comp 438.68 {Plan 1}'!AL$15)),"",'III_Plan comp 438.68 {Plan 1}'!AL$15&amp;analysismethod9)</f>
        <v xml:space="preserve">FTE Ratio Analysis; 
</v>
      </c>
      <c r="CT24" s="251" t="str">
        <f>IF(ISNUMBER(FIND(analysismethod9,'III_Plan comp 438.68 {Plan 1}'!AM$15)),"",'III_Plan comp 438.68 {Plan 1}'!AM$15&amp;analysismethod9)</f>
        <v xml:space="preserve">FTE Ratio Analysis; 
</v>
      </c>
      <c r="CU24" s="251" t="str">
        <f>IF(ISNUMBER(FIND(analysismethod9,'III_Plan comp 438.68 {Plan 1}'!AN$15)),"",'III_Plan comp 438.68 {Plan 1}'!AN$15&amp;analysismethod9)</f>
        <v xml:space="preserve">FTE Ratio Analysis; 
</v>
      </c>
      <c r="CV24" s="251" t="str">
        <f>IF(ISNUMBER(FIND(analysismethod9,'III_Plan comp 438.68 {Plan 1}'!AO$15)),"",'III_Plan comp 438.68 {Plan 1}'!AO$15&amp;analysismethod9)</f>
        <v xml:space="preserve">FTE Ratio Analysis; 
</v>
      </c>
      <c r="CW24" s="251" t="str">
        <f>IF(ISNUMBER(FIND(analysismethod9,'III_Plan comp 438.68 {Plan 1}'!AP$15)),"",'III_Plan comp 438.68 {Plan 1}'!AP$15&amp;analysismethod9)</f>
        <v xml:space="preserve">FTE Ratio Analysis; 
</v>
      </c>
      <c r="CX24" s="251" t="str">
        <f>IF(ISNUMBER(FIND(analysismethod9,'III_Plan comp 438.68 {Plan 1}'!AQ$15)),"",'III_Plan comp 438.68 {Plan 1}'!AQ$15&amp;analysismethod9)</f>
        <v xml:space="preserve">FTE Ratio Analysis; 
</v>
      </c>
      <c r="CY24" s="251" t="str">
        <f>IF(ISNUMBER(FIND(analysismethod9,'III_Plan comp 438.68 {Plan 1}'!AR$15)),"",'III_Plan comp 438.68 {Plan 1}'!AR$15&amp;analysismethod9)</f>
        <v xml:space="preserve">FTE Ratio Analysis; 
</v>
      </c>
      <c r="CZ24" s="251" t="str">
        <f>IF(ISNUMBER(FIND(analysismethod9,'III_Plan comp 438.68 {Plan 1}'!AS$15)),"",'III_Plan comp 438.68 {Plan 1}'!AS$15&amp;analysismethod9)</f>
        <v xml:space="preserve">FTE Ratio Analysis; 
</v>
      </c>
      <c r="DA24" s="251" t="str">
        <f>IF(ISNUMBER(FIND(analysismethod9,'III_Plan comp 438.68 {Plan 1}'!AT$15)),"",'III_Plan comp 438.68 {Plan 1}'!AT$15&amp;analysismethod9)</f>
        <v xml:space="preserve">FTE Ratio Analysis; 
</v>
      </c>
      <c r="DB24" s="251" t="str">
        <f>IF(ISNUMBER(FIND(analysismethod9,'III_Plan comp 438.68 {Plan 1}'!AU$15)),"",'III_Plan comp 438.68 {Plan 1}'!AU$15&amp;analysismethod9)</f>
        <v xml:space="preserve">FTE Ratio Analysis; 
</v>
      </c>
      <c r="DC24" s="251" t="str">
        <f>IF(ISNUMBER(FIND(analysismethod9,'III_Plan comp 438.68 {Plan 1}'!AV$15)),"",'III_Plan comp 438.68 {Plan 1}'!AV$15&amp;analysismethod9)</f>
        <v xml:space="preserve">FTE Ratio Analysis; 
</v>
      </c>
      <c r="DD24" s="251" t="str">
        <f>IF(ISNUMBER(FIND(analysismethod9,'III_Plan comp 438.68 {Plan 1}'!AW$15)),"",'III_Plan comp 438.68 {Plan 1}'!AW$15&amp;analysismethod9)</f>
        <v xml:space="preserve">FTE Ratio Analysis; 
</v>
      </c>
      <c r="DE24" s="251" t="str">
        <f>IF(ISNUMBER(FIND(analysismethod9,'III_Plan comp 438.68 {Plan 1}'!AX$15)),"",'III_Plan comp 438.68 {Plan 1}'!AX$15&amp;analysismethod9)</f>
        <v xml:space="preserve">FTE Ratio Analysis; 
</v>
      </c>
      <c r="DF24" s="251" t="str">
        <f>IF(ISNUMBER(FIND(analysismethod9,'III_Plan comp 438.68 {Plan 1}'!AY$15)),"",'III_Plan comp 438.68 {Plan 1}'!AY$15&amp;analysismethod9)</f>
        <v xml:space="preserve">FTE Ratio Analysis; 
</v>
      </c>
      <c r="DG24" s="251" t="str">
        <f>IF(ISNUMBER(FIND(analysismethod9,'III_Plan comp 438.68 {Plan 1}'!AZ$15)),"",'III_Plan comp 438.68 {Plan 1}'!AZ$15&amp;analysismethod9)</f>
        <v xml:space="preserve">FTE Ratio Analysis; 
</v>
      </c>
      <c r="DH24" s="251" t="str">
        <f>IF(ISNUMBER(FIND(analysismethod9,'III_Plan comp 438.68 {Plan 1}'!BA$15)),"",'III_Plan comp 438.68 {Plan 1}'!BA$15&amp;analysismethod9)</f>
        <v xml:space="preserve">FTE Ratio Analysis; 
</v>
      </c>
      <c r="DI24" s="251" t="str">
        <f>IF(ISNUMBER(FIND(analysismethod9,'III_Plan comp 438.68 {Plan 1}'!BB$15)),"",'III_Plan comp 438.68 {Plan 1}'!BB$15&amp;analysismethod9)</f>
        <v xml:space="preserve">FTE Ratio Analysis; 
</v>
      </c>
      <c r="DJ24" s="251" t="str">
        <f>IF(ISNUMBER(FIND(analysismethod9,'III_Plan comp 438.68 {Plan 1}'!BC$15)),"",'III_Plan comp 438.68 {Plan 1}'!BC$15&amp;analysismethod9)</f>
        <v xml:space="preserve">FTE Ratio Analysis; 
</v>
      </c>
      <c r="DK24" s="251" t="str">
        <f>IF(ISNUMBER(FIND(analysismethod9,'III_Plan comp 438.68 {Plan 1}'!BD$15)),"",'III_Plan comp 438.68 {Plan 1}'!BD$15&amp;analysismethod9)</f>
        <v xml:space="preserve">FTE Ratio Analysis; 
</v>
      </c>
      <c r="DL24" s="251" t="str">
        <f>IF(ISNUMBER(FIND(analysismethod9,'III_Plan comp 438.68 {Plan 1}'!BE$15)),"",'III_Plan comp 438.68 {Plan 1}'!BE$15&amp;analysismethod9)</f>
        <v xml:space="preserve">FTE Ratio Analysis; 
</v>
      </c>
      <c r="DM24" s="251" t="str">
        <f>IF(ISNUMBER(FIND(analysismethod9,'III_Plan comp 438.68 {Plan 1}'!BF$15)),"",'III_Plan comp 438.68 {Plan 1}'!BF$15&amp;analysismethod9)</f>
        <v xml:space="preserve">FTE Ratio Analysis; 
</v>
      </c>
      <c r="DN24" s="251" t="str">
        <f>IF(ISNUMBER(FIND(analysismethod9,'III_Plan comp 438.68 {Plan 1}'!BG$15)),"",'III_Plan comp 438.68 {Plan 1}'!BG$15&amp;analysismethod9)</f>
        <v xml:space="preserve">FTE Ratio Analysis; 
</v>
      </c>
      <c r="DO24" s="251" t="str">
        <f>IF(ISNUMBER(FIND(analysismethod9,'III_Plan comp 438.68 {Plan 1}'!BH$15)),"",'III_Plan comp 438.68 {Plan 1}'!BH$15&amp;analysismethod9)</f>
        <v xml:space="preserve">FTE Ratio Analysis; 
</v>
      </c>
      <c r="DP24" s="251" t="str">
        <f>IF(ISNUMBER(FIND(analysismethod9,'III_Plan comp 438.68 {Plan 1}'!BI$15)),"",'III_Plan comp 438.68 {Plan 1}'!BI$15&amp;analysismethod9)</f>
        <v xml:space="preserve">FTE Ratio Analysis; 
</v>
      </c>
      <c r="DQ24" s="251" t="str">
        <f>IF(ISNUMBER(FIND(analysismethod9,'III_Plan comp 438.68 {Plan 1}'!BJ$15)),"",'III_Plan comp 438.68 {Plan 1}'!BJ$15&amp;analysismethod9)</f>
        <v xml:space="preserve">FTE Ratio Analysis; 
</v>
      </c>
      <c r="DR24" s="251" t="str">
        <f>IF(ISNUMBER(FIND(analysismethod9,'III_Plan comp 438.68 {Plan 1}'!BK$15)),"",'III_Plan comp 438.68 {Plan 1}'!BK$15&amp;analysismethod9)</f>
        <v xml:space="preserve">FTE Ratio Analysis; 
</v>
      </c>
      <c r="DS24" s="251" t="str">
        <f>IF(ISNUMBER(FIND(analysismethod9,'III_Plan comp 438.68 {Plan 1}'!BL$15)),"",'III_Plan comp 438.68 {Plan 1}'!BL$15&amp;analysismethod9)</f>
        <v xml:space="preserve">FTE Ratio Analysis; 
</v>
      </c>
      <c r="DT24" s="251" t="str">
        <f>IF(ISNUMBER(FIND(analysismethod9,'III_Plan comp 438.68 {Plan 1}'!BM$15)),"",'III_Plan comp 438.68 {Plan 1}'!BM$15&amp;analysismethod9)</f>
        <v xml:space="preserve">FTE Ratio Analysis; 
</v>
      </c>
      <c r="DU24" s="251" t="str">
        <f>IF(ISNUMBER(FIND(analysismethod9,'III_Plan comp 438.68 {Plan 1}'!BN$15)),"",'III_Plan comp 438.68 {Plan 1}'!BN$15&amp;analysismethod9)</f>
        <v xml:space="preserve">FTE Ratio Analysis; 
</v>
      </c>
      <c r="DV24" s="251" t="str">
        <f>IF(ISNUMBER(FIND(analysismethod9,'III_Plan comp 438.68 {Plan 1}'!BO$15)),"",'III_Plan comp 438.68 {Plan 1}'!BO$15&amp;analysismethod9)</f>
        <v xml:space="preserve">FTE Ratio Analysis; 
</v>
      </c>
      <c r="DW24" s="251" t="str">
        <f>IF(ISNUMBER(FIND(analysismethod9,'III_Plan comp 438.68 {Plan 1}'!BP$15)),"",'III_Plan comp 438.68 {Plan 1}'!BP$15&amp;analysismethod9)</f>
        <v xml:space="preserve">FTE Ratio Analysis; 
</v>
      </c>
      <c r="DX24" s="251" t="str">
        <f>IF(ISNUMBER(FIND(analysismethod9,'III_Plan comp 438.68 {Plan 1}'!BQ$15)),"",'III_Plan comp 438.68 {Plan 1}'!BQ$15&amp;analysismethod9)</f>
        <v xml:space="preserve">FTE Ratio Analysis; 
</v>
      </c>
      <c r="DY24" s="251" t="str">
        <f>IF(ISNUMBER(FIND(analysismethod9,'III_Plan comp 438.68 {Plan 1}'!BR$15)),"",'III_Plan comp 438.68 {Plan 1}'!BR$15&amp;analysismethod9)</f>
        <v xml:space="preserve">FTE Ratio Analysis; 
</v>
      </c>
      <c r="DZ24" s="251" t="str">
        <f>IF(ISNUMBER(FIND(analysismethod9,'III_Plan comp 438.68 {Plan 1}'!BS$15)),"",'III_Plan comp 438.68 {Plan 1}'!BS$15&amp;analysismethod9)</f>
        <v xml:space="preserve">FTE Ratio Analysis; 
</v>
      </c>
      <c r="EA24" s="251" t="str">
        <f>IF(ISNUMBER(FIND(analysismethod9,'III_Plan comp 438.68 {Plan 1}'!BT$15)),"",'III_Plan comp 438.68 {Plan 1}'!BT$15&amp;analysismethod9)</f>
        <v xml:space="preserve">FTE Ratio Analysis; 
</v>
      </c>
      <c r="EB24" s="251" t="str">
        <f>IF(ISNUMBER(FIND(analysismethod9,'III_Plan comp 438.68 {Plan 1}'!BU$15)),"",'III_Plan comp 438.68 {Plan 1}'!BU$15&amp;analysismethod9)</f>
        <v xml:space="preserve">FTE Ratio Analysis; 
</v>
      </c>
      <c r="EC24" s="251" t="str">
        <f>IF(ISNUMBER(FIND(analysismethod9,'III_Plan comp 438.68 {Plan 1}'!BV$15)),"",'III_Plan comp 438.68 {Plan 1}'!BV$15&amp;analysismethod9)</f>
        <v xml:space="preserve">FTE Ratio Analysis; 
</v>
      </c>
      <c r="ED24" s="251" t="str">
        <f>IF(ISNUMBER(FIND(analysismethod9,'III_Plan comp 438.68 {Plan 1}'!BW$15)),"",'III_Plan comp 438.68 {Plan 1}'!BW$15&amp;analysismethod9)</f>
        <v xml:space="preserve">FTE Ratio Analysis; 
</v>
      </c>
      <c r="EE24" s="251" t="str">
        <f>IF(ISNUMBER(FIND(analysismethod9,'III_Plan comp 438.68 {Plan 1}'!BX$15)),"",'III_Plan comp 438.68 {Plan 1}'!BX$15&amp;analysismethod9)</f>
        <v xml:space="preserve">FTE Ratio Analysis; 
</v>
      </c>
      <c r="EF24" s="251" t="str">
        <f>IF(ISNUMBER(FIND(analysismethod9,'III_Plan comp 438.68 {Plan 1}'!BY$15)),"",'III_Plan comp 438.68 {Plan 1}'!BY$15&amp;analysismethod9)</f>
        <v xml:space="preserve">FTE Ratio Analysis; 
</v>
      </c>
      <c r="EG24" s="251" t="str">
        <f>IF(ISNUMBER(FIND(analysismethod9,'III_Plan comp 438.68 {Plan 1}'!BZ$15)),"",'III_Plan comp 438.68 {Plan 1}'!BZ$15&amp;analysismethod9)</f>
        <v xml:space="preserve">FTE Ratio Analysis; 
</v>
      </c>
      <c r="EH24" s="251" t="str">
        <f>IF(ISNUMBER(FIND(analysismethod9,'III_Plan comp 438.68 {Plan 1}'!CA$15)),"",'III_Plan comp 438.68 {Plan 1}'!CA$15&amp;analysismethod9)</f>
        <v xml:space="preserve">FTE Ratio Analysis; 
</v>
      </c>
      <c r="EI24" s="251" t="str">
        <f>IF(ISNUMBER(FIND(analysismethod9,'III_Plan comp 438.68 {Plan 1}'!CB$15)),"",'III_Plan comp 438.68 {Plan 1}'!CB$15&amp;analysismethod9)</f>
        <v xml:space="preserve">FTE Ratio Analysis; 
</v>
      </c>
      <c r="EJ24" s="251" t="str">
        <f>IF(ISNUMBER(FIND(analysismethod9,'III_Plan comp 438.68 {Plan 1}'!CC$15)),"",'III_Plan comp 438.68 {Plan 1}'!CC$15&amp;analysismethod9)</f>
        <v xml:space="preserve">FTE Ratio Analysis; 
</v>
      </c>
      <c r="EK24" s="251" t="str">
        <f>IF(ISNUMBER(FIND(analysismethod9,'III_Plan comp 438.68 {Plan 1}'!CD$15)),"",'III_Plan comp 438.68 {Plan 1}'!CD$15&amp;analysismethod9)</f>
        <v xml:space="preserve">FTE Ratio Analysis; 
</v>
      </c>
      <c r="EL24" s="251" t="str">
        <f>IF(ISNUMBER(FIND(analysismethod9,'III_Plan comp 438.68 {Plan 1}'!CE$15)),"",'III_Plan comp 438.68 {Plan 1}'!CE$15&amp;analysismethod9)</f>
        <v xml:space="preserve">FTE Ratio Analysis; 
</v>
      </c>
      <c r="EM24" s="251" t="str">
        <f>IF(ISNUMBER(FIND(analysismethod9,'III_Plan comp 438.68 {Plan 1}'!CF$15)),"",'III_Plan comp 438.68 {Plan 1}'!CF$15&amp;analysismethod9)</f>
        <v xml:space="preserve">FTE Ratio Analysis; 
</v>
      </c>
      <c r="EN24" s="251" t="str">
        <f>IF(ISNUMBER(FIND(analysismethod9,'III_Plan comp 438.68 {Plan 1}'!CG$15)),"",'III_Plan comp 438.68 {Plan 1}'!CG$15&amp;analysismethod9)</f>
        <v xml:space="preserve">FTE Ratio Analysis; 
</v>
      </c>
      <c r="EO24" s="251" t="str">
        <f>IF(ISNUMBER(FIND(analysismethod9,'III_Plan comp 438.68 {Plan 1}'!CH$15)),"",'III_Plan comp 438.68 {Plan 1}'!CH$15&amp;analysismethod9)</f>
        <v xml:space="preserve">FTE Ratio Analysis; 
</v>
      </c>
      <c r="EP24" s="251" t="str">
        <f>IF(ISNUMBER(FIND(analysismethod9,'III_Plan comp 438.68 {Plan 1}'!CI$15)),"",'III_Plan comp 438.68 {Plan 1}'!CI$15&amp;analysismethod9)</f>
        <v xml:space="preserve">FTE Ratio Analysis; 
</v>
      </c>
      <c r="EQ24" s="251" t="str">
        <f>IF(ISNUMBER(FIND(analysismethod9,'III_Plan comp 438.68 {Plan 1}'!CJ$15)),"",'III_Plan comp 438.68 {Plan 1}'!CJ$15&amp;analysismethod9)</f>
        <v xml:space="preserve">FTE Ratio Analysis; 
</v>
      </c>
      <c r="ER24" s="251" t="str">
        <f>IF(ISNUMBER(FIND(analysismethod9,'III_Plan comp 438.68 {Plan 1}'!CK$15)),"",'III_Plan comp 438.68 {Plan 1}'!CK$15&amp;analysismethod9)</f>
        <v xml:space="preserve">FTE Ratio Analysis; 
</v>
      </c>
      <c r="ES24" s="251" t="str">
        <f>IF(ISNUMBER(FIND(analysismethod9,'III_Plan comp 438.68 {Plan 1}'!CL$15)),"",'III_Plan comp 438.68 {Plan 1}'!CL$15&amp;analysismethod9)</f>
        <v xml:space="preserve">FTE Ratio Analysis; 
</v>
      </c>
      <c r="ET24" s="251" t="str">
        <f>IF(ISNUMBER(FIND(analysismethod9,'III_Plan comp 438.68 {Plan 1}'!CM$15)),"",'III_Plan comp 438.68 {Plan 1}'!CM$15&amp;analysismethod9)</f>
        <v xml:space="preserve">FTE Ratio Analysis; 
</v>
      </c>
      <c r="EU24" s="251" t="str">
        <f>IF(ISNUMBER(FIND(analysismethod9,'III_Plan comp 438.68 {Plan 1}'!CN$15)),"",'III_Plan comp 438.68 {Plan 1}'!CN$15&amp;analysismethod9)</f>
        <v xml:space="preserve">FTE Ratio Analysis; 
</v>
      </c>
      <c r="EV24" s="251" t="str">
        <f>IF(ISNUMBER(FIND(analysismethod9,'III_Plan comp 438.68 {Plan 1}'!CO$15)),"",'III_Plan comp 438.68 {Plan 1}'!CO$15&amp;analysismethod9)</f>
        <v xml:space="preserve">FTE Ratio Analysis; 
</v>
      </c>
      <c r="EW24" s="251" t="str">
        <f>IF(ISNUMBER(FIND(analysismethod9,'III_Plan comp 438.68 {Plan 1}'!CP$15)),"",'III_Plan comp 438.68 {Plan 1}'!CP$15&amp;analysismethod9)</f>
        <v xml:space="preserve">FTE Ratio Analysis; 
</v>
      </c>
      <c r="EX24" s="251" t="str">
        <f>IF(ISNUMBER(FIND(analysismethod9,'III_Plan comp 438.68 {Plan 1}'!CQ$15)),"",'III_Plan comp 438.68 {Plan 1}'!CQ$15&amp;analysismethod9)</f>
        <v xml:space="preserve">FTE Ratio Analysis; 
</v>
      </c>
      <c r="EY24" s="251" t="str">
        <f>IF(ISNUMBER(FIND(analysismethod9,'III_Plan comp 438.68 {Plan 1}'!CR$15)),"",'III_Plan comp 438.68 {Plan 1}'!CR$15&amp;analysismethod9)</f>
        <v xml:space="preserve">FTE Ratio Analysis; 
</v>
      </c>
      <c r="EZ24" s="251" t="str">
        <f>IF(ISNUMBER(FIND(analysismethod9,'III_Plan comp 438.68 {Plan 1}'!CS$15)),"",'III_Plan comp 438.68 {Plan 1}'!CS$15&amp;analysismethod9)</f>
        <v xml:space="preserve">FTE Ratio Analysis; 
</v>
      </c>
      <c r="FA24" s="251" t="str">
        <f>IF(ISNUMBER(FIND(analysismethod9,'III_Plan comp 438.68 {Plan 1}'!CT$15)),"",'III_Plan comp 438.68 {Plan 1}'!CT$15&amp;analysismethod9)</f>
        <v xml:space="preserve">FTE Ratio Analysis; 
</v>
      </c>
      <c r="FB24" s="251" t="str">
        <f>IF(ISNUMBER(FIND(analysismethod9,'III_Plan comp 438.68 {Plan 1}'!CU$15)),"",'III_Plan comp 438.68 {Plan 1}'!CU$15&amp;analysismethod9)</f>
        <v xml:space="preserve">FTE Ratio Analysis; 
</v>
      </c>
      <c r="FC24" s="251" t="str">
        <f>IF(ISNUMBER(FIND(analysismethod9,'III_Plan comp 438.68 {Plan 1}'!CV$15)),"",'III_Plan comp 438.68 {Plan 1}'!CV$15&amp;analysismethod9)</f>
        <v xml:space="preserve">FTE Ratio Analysis; 
</v>
      </c>
      <c r="FD24" s="251" t="str">
        <f>IF(ISNUMBER(FIND(analysismethod9,'III_Plan comp 438.68 {Plan 1}'!CW$15)),"",'III_Plan comp 438.68 {Plan 1}'!CW$15&amp;analysismethod9)</f>
        <v xml:space="preserve">FTE Ratio Analysis; 
</v>
      </c>
      <c r="FE24" s="251" t="str">
        <f>IF(ISNUMBER(FIND(analysismethod9,'III_Plan comp 438.68 {Plan 1}'!CX$15)),"",'III_Plan comp 438.68 {Plan 1}'!CX$15&amp;analysismethod9)</f>
        <v xml:space="preserve">FTE Ratio Analysis; 
</v>
      </c>
      <c r="FF24" s="251" t="str">
        <f>IF(ISNUMBER(FIND(analysismethod9,'III_Plan comp 438.68 {Plan 1}'!CY$15)),"",'III_Plan comp 438.68 {Plan 1}'!CY$15&amp;analysismethod9)</f>
        <v xml:space="preserve">FTE Ratio Analysis; 
</v>
      </c>
      <c r="FG24" s="251" t="str">
        <f>IF(ISNUMBER(FIND(analysismethod9,'III_Plan comp 438.68 {Plan 1}'!CZ$15)),"",'III_Plan comp 438.68 {Plan 1}'!CZ$15&amp;analysismethod9)</f>
        <v xml:space="preserve">FTE Ratio Analysis; 
</v>
      </c>
    </row>
    <row r="25" spans="2:163" ht="14.45" thickBot="1">
      <c r="B25" s="11" t="s">
        <v>735</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Mandatory Provider Type Validation Analysis; 
</v>
      </c>
      <c r="BM25" s="254" t="str">
        <f>IF(ISNUMBER(FIND(analysismethod10,'III_Plan comp 438.68 {Plan 1}'!F$15)),"",'III_Plan comp 438.68 {Plan 1}'!F$15&amp;analysismethod10)</f>
        <v xml:space="preserve">Mandatory Provider Type Validation Analysis; 
</v>
      </c>
      <c r="BN25" s="254" t="str">
        <f>IF(ISNUMBER(FIND(analysismethod10,'III_Plan comp 438.68 {Plan 1}'!G$15)),"",'III_Plan comp 438.68 {Plan 1}'!G$15&amp;analysismethod10)</f>
        <v xml:space="preserve">Mandatory Provider Type Validation Analysis; 
</v>
      </c>
      <c r="BO25" s="254" t="str">
        <f>IF(ISNUMBER(FIND(analysismethod10,'III_Plan comp 438.68 {Plan 1}'!H$15)),"",'III_Plan comp 438.68 {Plan 1}'!H$15&amp;analysismethod10)</f>
        <v xml:space="preserve">Mandatory Provider Type Validation Analysis; 
</v>
      </c>
      <c r="BP25" s="254" t="str">
        <f>IF(ISNUMBER(FIND(analysismethod10,'III_Plan comp 438.68 {Plan 1}'!I$15)),"",'III_Plan comp 438.68 {Plan 1}'!I$15&amp;analysismethod10)</f>
        <v xml:space="preserve">Mandatory Provider Type Validation Analysis; 
</v>
      </c>
      <c r="BQ25" s="254" t="str">
        <f>IF(ISNUMBER(FIND(analysismethod10,'III_Plan comp 438.68 {Plan 1}'!J$15)),"",'III_Plan comp 438.68 {Plan 1}'!J$15&amp;analysismethod10)</f>
        <v xml:space="preserve">Mandatory Provider Type Validation Analysis; 
</v>
      </c>
      <c r="BR25" s="254" t="str">
        <f>IF(ISNUMBER(FIND(analysismethod10,'III_Plan comp 438.68 {Plan 1}'!K$15)),"",'III_Plan comp 438.68 {Plan 1}'!K$15&amp;analysismethod10)</f>
        <v xml:space="preserve">Mandatory Provider Type Validation Analysis; 
</v>
      </c>
      <c r="BS25" s="254" t="str">
        <f>IF(ISNUMBER(FIND(analysismethod10,'III_Plan comp 438.68 {Plan 1}'!L$15)),"",'III_Plan comp 438.68 {Plan 1}'!L$15&amp;analysismethod10)</f>
        <v xml:space="preserve">Mandatory Provider Type Validation Analysis; 
</v>
      </c>
      <c r="BT25" s="254" t="str">
        <f>IF(ISNUMBER(FIND(analysismethod10,'III_Plan comp 438.68 {Plan 1}'!M$15)),"",'III_Plan comp 438.68 {Plan 1}'!M$15&amp;analysismethod10)</f>
        <v xml:space="preserve">Mandatory Provider Type Validation Analysis; 
</v>
      </c>
      <c r="BU25" s="254" t="str">
        <f>IF(ISNUMBER(FIND(analysismethod10,'III_Plan comp 438.68 {Plan 1}'!N$15)),"",'III_Plan comp 438.68 {Plan 1}'!N$15&amp;analysismethod10)</f>
        <v xml:space="preserve">Mandatory Provider Type Validation Analysis; 
</v>
      </c>
      <c r="BV25" s="254" t="str">
        <f>IF(ISNUMBER(FIND(analysismethod10,'III_Plan comp 438.68 {Plan 1}'!O$15)),"",'III_Plan comp 438.68 {Plan 1}'!O$15&amp;analysismethod10)</f>
        <v xml:space="preserve">Mandatory Provider Type Validation Analysis; 
</v>
      </c>
      <c r="BW25" s="254" t="str">
        <f>IF(ISNUMBER(FIND(analysismethod10,'III_Plan comp 438.68 {Plan 1}'!P$15)),"",'III_Plan comp 438.68 {Plan 1}'!P$15&amp;analysismethod10)</f>
        <v xml:space="preserve">Mandatory Provider Type Validation Analysis; 
</v>
      </c>
      <c r="BX25" s="254" t="str">
        <f>IF(ISNUMBER(FIND(analysismethod10,'III_Plan comp 438.68 {Plan 1}'!Q$15)),"",'III_Plan comp 438.68 {Plan 1}'!Q$15&amp;analysismethod10)</f>
        <v xml:space="preserve">Mandatory Provider Type Validation Analysis; 
</v>
      </c>
      <c r="BY25" s="254" t="str">
        <f>IF(ISNUMBER(FIND(analysismethod10,'III_Plan comp 438.68 {Plan 1}'!R$15)),"",'III_Plan comp 438.68 {Plan 1}'!R$15&amp;analysismethod10)</f>
        <v xml:space="preserve">Mandatory Provider Type Validation Analysis; 
</v>
      </c>
      <c r="BZ25" s="254" t="str">
        <f>IF(ISNUMBER(FIND(analysismethod10,'III_Plan comp 438.68 {Plan 1}'!S$15)),"",'III_Plan comp 438.68 {Plan 1}'!S$15&amp;analysismethod10)</f>
        <v xml:space="preserve">Mandatory Provider Type Validation Analysis; 
</v>
      </c>
      <c r="CA25" s="254" t="str">
        <f>IF(ISNUMBER(FIND(analysismethod10,'III_Plan comp 438.68 {Plan 1}'!T$15)),"",'III_Plan comp 438.68 {Plan 1}'!T$15&amp;analysismethod10)</f>
        <v xml:space="preserve">Mandatory Provider Type Validation Analysis; 
</v>
      </c>
      <c r="CB25" s="254" t="str">
        <f>IF(ISNUMBER(FIND(analysismethod10,'III_Plan comp 438.68 {Plan 1}'!U$15)),"",'III_Plan comp 438.68 {Plan 1}'!U$15&amp;analysismethod10)</f>
        <v xml:space="preserve">Mandatory Provider Type Validation Analysis; 
</v>
      </c>
      <c r="CC25" s="254" t="str">
        <f>IF(ISNUMBER(FIND(analysismethod10,'III_Plan comp 438.68 {Plan 1}'!V$15)),"",'III_Plan comp 438.68 {Plan 1}'!V$15&amp;analysismethod10)</f>
        <v xml:space="preserve">Mandatory Provider Type Validation Analysis; 
</v>
      </c>
      <c r="CD25" s="254" t="str">
        <f>IF(ISNUMBER(FIND(analysismethod10,'III_Plan comp 438.68 {Plan 1}'!W$15)),"",'III_Plan comp 438.68 {Plan 1}'!W$15&amp;analysismethod10)</f>
        <v xml:space="preserve">Mandatory Provider Type Validation Analysis; 
</v>
      </c>
      <c r="CE25" s="254" t="str">
        <f>IF(ISNUMBER(FIND(analysismethod10,'III_Plan comp 438.68 {Plan 1}'!X$15)),"",'III_Plan comp 438.68 {Plan 1}'!X$15&amp;analysismethod10)</f>
        <v xml:space="preserve">Mandatory Provider Type Validation Analysis; 
</v>
      </c>
      <c r="CF25" s="254" t="str">
        <f>IF(ISNUMBER(FIND(analysismethod10,'III_Plan comp 438.68 {Plan 1}'!Y$15)),"",'III_Plan comp 438.68 {Plan 1}'!Y$15&amp;analysismethod10)</f>
        <v xml:space="preserve">Mandatory Provider Type Validation Analysis; 
</v>
      </c>
      <c r="CG25" s="254" t="str">
        <f>IF(ISNUMBER(FIND(analysismethod10,'III_Plan comp 438.68 {Plan 1}'!Z$15)),"",'III_Plan comp 438.68 {Plan 1}'!Z$15&amp;analysismethod10)</f>
        <v xml:space="preserve">Mandatory Provider Type Validation Analysis; 
</v>
      </c>
      <c r="CH25" s="254" t="str">
        <f>IF(ISNUMBER(FIND(analysismethod10,'III_Plan comp 438.68 {Plan 1}'!AA$15)),"",'III_Plan comp 438.68 {Plan 1}'!AA$15&amp;analysismethod10)</f>
        <v xml:space="preserve">Mandatory Provider Type Validation Analysis; 
</v>
      </c>
      <c r="CI25" s="254" t="str">
        <f>IF(ISNUMBER(FIND(analysismethod10,'III_Plan comp 438.68 {Plan 1}'!AB$15)),"",'III_Plan comp 438.68 {Plan 1}'!AB$15&amp;analysismethod10)</f>
        <v xml:space="preserve">Mandatory Provider Type Validation Analysis; 
</v>
      </c>
      <c r="CJ25" s="254" t="str">
        <f>IF(ISNUMBER(FIND(analysismethod10,'III_Plan comp 438.68 {Plan 1}'!AC$15)),"",'III_Plan comp 438.68 {Plan 1}'!AC$15&amp;analysismethod10)</f>
        <v xml:space="preserve">Mandatory Provider Type Validation Analysis; 
</v>
      </c>
      <c r="CK25" s="254" t="str">
        <f>IF(ISNUMBER(FIND(analysismethod10,'III_Plan comp 438.68 {Plan 1}'!AD$15)),"",'III_Plan comp 438.68 {Plan 1}'!AD$15&amp;analysismethod10)</f>
        <v xml:space="preserve">Mandatory Provider Type Validation Analysis; 
</v>
      </c>
      <c r="CL25" s="254" t="str">
        <f>IF(ISNUMBER(FIND(analysismethod10,'III_Plan comp 438.68 {Plan 1}'!AE$15)),"",'III_Plan comp 438.68 {Plan 1}'!AE$15&amp;analysismethod10)</f>
        <v xml:space="preserve">Mandatory Provider Type Validation Analysis; 
</v>
      </c>
      <c r="CM25" s="254" t="str">
        <f>IF(ISNUMBER(FIND(analysismethod10,'III_Plan comp 438.68 {Plan 1}'!AF$15)),"",'III_Plan comp 438.68 {Plan 1}'!AF$15&amp;analysismethod10)</f>
        <v xml:space="preserve">Mandatory Provider Type Validation Analysis; 
</v>
      </c>
      <c r="CN25" s="254" t="str">
        <f>IF(ISNUMBER(FIND(analysismethod10,'III_Plan comp 438.68 {Plan 1}'!AG$15)),"",'III_Plan comp 438.68 {Plan 1}'!AG$15&amp;analysismethod10)</f>
        <v xml:space="preserve">Mandatory Provider Type Validation Analysis; 
</v>
      </c>
      <c r="CO25" s="254" t="str">
        <f>IF(ISNUMBER(FIND(analysismethod10,'III_Plan comp 438.68 {Plan 1}'!AH$15)),"",'III_Plan comp 438.68 {Plan 1}'!AH$15&amp;analysismethod10)</f>
        <v xml:space="preserve">Mandatory Provider Type Validation Analysis; 
</v>
      </c>
      <c r="CP25" s="254" t="str">
        <f>IF(ISNUMBER(FIND(analysismethod10,'III_Plan comp 438.68 {Plan 1}'!AI$15)),"",'III_Plan comp 438.68 {Plan 1}'!AI$15&amp;analysismethod10)</f>
        <v xml:space="preserve">Mandatory Provider Type Validation Analysis; 
</v>
      </c>
      <c r="CQ25" s="254" t="str">
        <f>IF(ISNUMBER(FIND(analysismethod10,'III_Plan comp 438.68 {Plan 1}'!AJ$15)),"",'III_Plan comp 438.68 {Plan 1}'!AJ$15&amp;analysismethod10)</f>
        <v xml:space="preserve">Mandatory Provider Type Validation Analysis; 
</v>
      </c>
      <c r="CR25" s="254" t="str">
        <f>IF(ISNUMBER(FIND(analysismethod10,'III_Plan comp 438.68 {Plan 1}'!AK$15)),"",'III_Plan comp 438.68 {Plan 1}'!AK$15&amp;analysismethod10)</f>
        <v xml:space="preserve">Mandatory Provider Type Validation Analysis; 
</v>
      </c>
      <c r="CS25" s="254" t="str">
        <f>IF(ISNUMBER(FIND(analysismethod10,'III_Plan comp 438.68 {Plan 1}'!AL$15)),"",'III_Plan comp 438.68 {Plan 1}'!AL$15&amp;analysismethod10)</f>
        <v xml:space="preserve">Mandatory Provider Type Validation Analysis; 
</v>
      </c>
      <c r="CT25" s="254" t="str">
        <f>IF(ISNUMBER(FIND(analysismethod10,'III_Plan comp 438.68 {Plan 1}'!AM$15)),"",'III_Plan comp 438.68 {Plan 1}'!AM$15&amp;analysismethod10)</f>
        <v xml:space="preserve">Mandatory Provider Type Validation Analysis; 
</v>
      </c>
      <c r="CU25" s="254" t="str">
        <f>IF(ISNUMBER(FIND(analysismethod10,'III_Plan comp 438.68 {Plan 1}'!AN$15)),"",'III_Plan comp 438.68 {Plan 1}'!AN$15&amp;analysismethod10)</f>
        <v xml:space="preserve">Mandatory Provider Type Validation Analysis; 
</v>
      </c>
      <c r="CV25" s="254" t="str">
        <f>IF(ISNUMBER(FIND(analysismethod10,'III_Plan comp 438.68 {Plan 1}'!AO$15)),"",'III_Plan comp 438.68 {Plan 1}'!AO$15&amp;analysismethod10)</f>
        <v xml:space="preserve">Mandatory Provider Type Validation Analysis; 
</v>
      </c>
      <c r="CW25" s="254" t="str">
        <f>IF(ISNUMBER(FIND(analysismethod10,'III_Plan comp 438.68 {Plan 1}'!AP$15)),"",'III_Plan comp 438.68 {Plan 1}'!AP$15&amp;analysismethod10)</f>
        <v xml:space="preserve">Mandatory Provider Type Validation Analysis; 
</v>
      </c>
      <c r="CX25" s="254" t="str">
        <f>IF(ISNUMBER(FIND(analysismethod10,'III_Plan comp 438.68 {Plan 1}'!AQ$15)),"",'III_Plan comp 438.68 {Plan 1}'!AQ$15&amp;analysismethod10)</f>
        <v xml:space="preserve">Mandatory Provider Type Validation Analysis; 
</v>
      </c>
      <c r="CY25" s="254" t="str">
        <f>IF(ISNUMBER(FIND(analysismethod10,'III_Plan comp 438.68 {Plan 1}'!AR$15)),"",'III_Plan comp 438.68 {Plan 1}'!AR$15&amp;analysismethod10)</f>
        <v xml:space="preserve">Mandatory Provider Type Validation Analysis; 
</v>
      </c>
      <c r="CZ25" s="254" t="str">
        <f>IF(ISNUMBER(FIND(analysismethod10,'III_Plan comp 438.68 {Plan 1}'!AS$15)),"",'III_Plan comp 438.68 {Plan 1}'!AS$15&amp;analysismethod10)</f>
        <v xml:space="preserve">Mandatory Provider Type Validation Analysis; 
</v>
      </c>
      <c r="DA25" s="254" t="str">
        <f>IF(ISNUMBER(FIND(analysismethod10,'III_Plan comp 438.68 {Plan 1}'!AT$15)),"",'III_Plan comp 438.68 {Plan 1}'!AT$15&amp;analysismethod10)</f>
        <v xml:space="preserve">Mandatory Provider Type Validation Analysis; 
</v>
      </c>
      <c r="DB25" s="254" t="str">
        <f>IF(ISNUMBER(FIND(analysismethod10,'III_Plan comp 438.68 {Plan 1}'!AU$15)),"",'III_Plan comp 438.68 {Plan 1}'!AU$15&amp;analysismethod10)</f>
        <v xml:space="preserve">Mandatory Provider Type Validation Analysis; 
</v>
      </c>
      <c r="DC25" s="254" t="str">
        <f>IF(ISNUMBER(FIND(analysismethod10,'III_Plan comp 438.68 {Plan 1}'!AV$15)),"",'III_Plan comp 438.68 {Plan 1}'!AV$15&amp;analysismethod10)</f>
        <v xml:space="preserve">Mandatory Provider Type Validation Analysis; 
</v>
      </c>
      <c r="DD25" s="254" t="str">
        <f>IF(ISNUMBER(FIND(analysismethod10,'III_Plan comp 438.68 {Plan 1}'!AW$15)),"",'III_Plan comp 438.68 {Plan 1}'!AW$15&amp;analysismethod10)</f>
        <v xml:space="preserve">Mandatory Provider Type Validation Analysis; 
</v>
      </c>
      <c r="DE25" s="254" t="str">
        <f>IF(ISNUMBER(FIND(analysismethod10,'III_Plan comp 438.68 {Plan 1}'!AX$15)),"",'III_Plan comp 438.68 {Plan 1}'!AX$15&amp;analysismethod10)</f>
        <v xml:space="preserve">Mandatory Provider Type Validation Analysis; 
</v>
      </c>
      <c r="DF25" s="254" t="str">
        <f>IF(ISNUMBER(FIND(analysismethod10,'III_Plan comp 438.68 {Plan 1}'!AY$15)),"",'III_Plan comp 438.68 {Plan 1}'!AY$15&amp;analysismethod10)</f>
        <v xml:space="preserve">Mandatory Provider Type Validation Analysis; 
</v>
      </c>
      <c r="DG25" s="254" t="str">
        <f>IF(ISNUMBER(FIND(analysismethod10,'III_Plan comp 438.68 {Plan 1}'!AZ$15)),"",'III_Plan comp 438.68 {Plan 1}'!AZ$15&amp;analysismethod10)</f>
        <v xml:space="preserve">Mandatory Provider Type Validation Analysis; 
</v>
      </c>
      <c r="DH25" s="254" t="str">
        <f>IF(ISNUMBER(FIND(analysismethod10,'III_Plan comp 438.68 {Plan 1}'!BA$15)),"",'III_Plan comp 438.68 {Plan 1}'!BA$15&amp;analysismethod10)</f>
        <v xml:space="preserve">Mandatory Provider Type Validation Analysis; 
</v>
      </c>
      <c r="DI25" s="254" t="str">
        <f>IF(ISNUMBER(FIND(analysismethod10,'III_Plan comp 438.68 {Plan 1}'!BB$15)),"",'III_Plan comp 438.68 {Plan 1}'!BB$15&amp;analysismethod10)</f>
        <v xml:space="preserve">Mandatory Provider Type Validation Analysis; 
</v>
      </c>
      <c r="DJ25" s="254" t="str">
        <f>IF(ISNUMBER(FIND(analysismethod10,'III_Plan comp 438.68 {Plan 1}'!BC$15)),"",'III_Plan comp 438.68 {Plan 1}'!BC$15&amp;analysismethod10)</f>
        <v xml:space="preserve">Mandatory Provider Type Validation Analysis; 
</v>
      </c>
      <c r="DK25" s="254" t="str">
        <f>IF(ISNUMBER(FIND(analysismethod10,'III_Plan comp 438.68 {Plan 1}'!BD$15)),"",'III_Plan comp 438.68 {Plan 1}'!BD$15&amp;analysismethod10)</f>
        <v xml:space="preserve">Mandatory Provider Type Validation Analysis; 
</v>
      </c>
      <c r="DL25" s="254" t="str">
        <f>IF(ISNUMBER(FIND(analysismethod10,'III_Plan comp 438.68 {Plan 1}'!BE$15)),"",'III_Plan comp 438.68 {Plan 1}'!BE$15&amp;analysismethod10)</f>
        <v xml:space="preserve">Mandatory Provider Type Validation Analysis; 
</v>
      </c>
      <c r="DM25" s="254" t="str">
        <f>IF(ISNUMBER(FIND(analysismethod10,'III_Plan comp 438.68 {Plan 1}'!BF$15)),"",'III_Plan comp 438.68 {Plan 1}'!BF$15&amp;analysismethod10)</f>
        <v xml:space="preserve">Mandatory Provider Type Validation Analysis; 
</v>
      </c>
      <c r="DN25" s="254" t="str">
        <f>IF(ISNUMBER(FIND(analysismethod10,'III_Plan comp 438.68 {Plan 1}'!BG$15)),"",'III_Plan comp 438.68 {Plan 1}'!BG$15&amp;analysismethod10)</f>
        <v xml:space="preserve">Mandatory Provider Type Validation Analysis; 
</v>
      </c>
      <c r="DO25" s="254" t="str">
        <f>IF(ISNUMBER(FIND(analysismethod10,'III_Plan comp 438.68 {Plan 1}'!BH$15)),"",'III_Plan comp 438.68 {Plan 1}'!BH$15&amp;analysismethod10)</f>
        <v xml:space="preserve">Mandatory Provider Type Validation Analysis; 
</v>
      </c>
      <c r="DP25" s="254" t="str">
        <f>IF(ISNUMBER(FIND(analysismethod10,'III_Plan comp 438.68 {Plan 1}'!BI$15)),"",'III_Plan comp 438.68 {Plan 1}'!BI$15&amp;analysismethod10)</f>
        <v xml:space="preserve">Mandatory Provider Type Validation Analysis; 
</v>
      </c>
      <c r="DQ25" s="254" t="str">
        <f>IF(ISNUMBER(FIND(analysismethod10,'III_Plan comp 438.68 {Plan 1}'!BJ$15)),"",'III_Plan comp 438.68 {Plan 1}'!BJ$15&amp;analysismethod10)</f>
        <v xml:space="preserve">Mandatory Provider Type Validation Analysis; 
</v>
      </c>
      <c r="DR25" s="254" t="str">
        <f>IF(ISNUMBER(FIND(analysismethod10,'III_Plan comp 438.68 {Plan 1}'!BK$15)),"",'III_Plan comp 438.68 {Plan 1}'!BK$15&amp;analysismethod10)</f>
        <v xml:space="preserve">Mandatory Provider Type Validation Analysis; 
</v>
      </c>
      <c r="DS25" s="254" t="str">
        <f>IF(ISNUMBER(FIND(analysismethod10,'III_Plan comp 438.68 {Plan 1}'!BL$15)),"",'III_Plan comp 438.68 {Plan 1}'!BL$15&amp;analysismethod10)</f>
        <v xml:space="preserve">Mandatory Provider Type Validation Analysis; 
</v>
      </c>
      <c r="DT25" s="254" t="str">
        <f>IF(ISNUMBER(FIND(analysismethod10,'III_Plan comp 438.68 {Plan 1}'!BM$15)),"",'III_Plan comp 438.68 {Plan 1}'!BM$15&amp;analysismethod10)</f>
        <v xml:space="preserve">Mandatory Provider Type Validation Analysis; 
</v>
      </c>
      <c r="DU25" s="254" t="str">
        <f>IF(ISNUMBER(FIND(analysismethod10,'III_Plan comp 438.68 {Plan 1}'!BN$15)),"",'III_Plan comp 438.68 {Plan 1}'!BN$15&amp;analysismethod10)</f>
        <v xml:space="preserve">Mandatory Provider Type Validation Analysis; 
</v>
      </c>
      <c r="DV25" s="254" t="str">
        <f>IF(ISNUMBER(FIND(analysismethod10,'III_Plan comp 438.68 {Plan 1}'!BO$15)),"",'III_Plan comp 438.68 {Plan 1}'!BO$15&amp;analysismethod10)</f>
        <v xml:space="preserve">Mandatory Provider Type Validation Analysis; 
</v>
      </c>
      <c r="DW25" s="254" t="str">
        <f>IF(ISNUMBER(FIND(analysismethod10,'III_Plan comp 438.68 {Plan 1}'!BP$15)),"",'III_Plan comp 438.68 {Plan 1}'!BP$15&amp;analysismethod10)</f>
        <v xml:space="preserve">Mandatory Provider Type Validation Analysis; 
</v>
      </c>
      <c r="DX25" s="254" t="str">
        <f>IF(ISNUMBER(FIND(analysismethod10,'III_Plan comp 438.68 {Plan 1}'!BQ$15)),"",'III_Plan comp 438.68 {Plan 1}'!BQ$15&amp;analysismethod10)</f>
        <v xml:space="preserve">Mandatory Provider Type Validation Analysis; 
</v>
      </c>
      <c r="DY25" s="254" t="str">
        <f>IF(ISNUMBER(FIND(analysismethod10,'III_Plan comp 438.68 {Plan 1}'!BR$15)),"",'III_Plan comp 438.68 {Plan 1}'!BR$15&amp;analysismethod10)</f>
        <v xml:space="preserve">Mandatory Provider Type Validation Analysis; 
</v>
      </c>
      <c r="DZ25" s="254" t="str">
        <f>IF(ISNUMBER(FIND(analysismethod10,'III_Plan comp 438.68 {Plan 1}'!BS$15)),"",'III_Plan comp 438.68 {Plan 1}'!BS$15&amp;analysismethod10)</f>
        <v xml:space="preserve">Mandatory Provider Type Validation Analysis; 
</v>
      </c>
      <c r="EA25" s="254" t="str">
        <f>IF(ISNUMBER(FIND(analysismethod10,'III_Plan comp 438.68 {Plan 1}'!BT$15)),"",'III_Plan comp 438.68 {Plan 1}'!BT$15&amp;analysismethod10)</f>
        <v xml:space="preserve">Mandatory Provider Type Validation Analysis; 
</v>
      </c>
      <c r="EB25" s="254" t="str">
        <f>IF(ISNUMBER(FIND(analysismethod10,'III_Plan comp 438.68 {Plan 1}'!BU$15)),"",'III_Plan comp 438.68 {Plan 1}'!BU$15&amp;analysismethod10)</f>
        <v xml:space="preserve">Mandatory Provider Type Validation Analysis; 
</v>
      </c>
      <c r="EC25" s="254" t="str">
        <f>IF(ISNUMBER(FIND(analysismethod10,'III_Plan comp 438.68 {Plan 1}'!BV$15)),"",'III_Plan comp 438.68 {Plan 1}'!BV$15&amp;analysismethod10)</f>
        <v xml:space="preserve">Mandatory Provider Type Validation Analysis; 
</v>
      </c>
      <c r="ED25" s="254" t="str">
        <f>IF(ISNUMBER(FIND(analysismethod10,'III_Plan comp 438.68 {Plan 1}'!BW$15)),"",'III_Plan comp 438.68 {Plan 1}'!BW$15&amp;analysismethod10)</f>
        <v xml:space="preserve">Mandatory Provider Type Validation Analysis; 
</v>
      </c>
      <c r="EE25" s="254" t="str">
        <f>IF(ISNUMBER(FIND(analysismethod10,'III_Plan comp 438.68 {Plan 1}'!BX$15)),"",'III_Plan comp 438.68 {Plan 1}'!BX$15&amp;analysismethod10)</f>
        <v xml:space="preserve">Mandatory Provider Type Validation Analysis; 
</v>
      </c>
      <c r="EF25" s="254" t="str">
        <f>IF(ISNUMBER(FIND(analysismethod10,'III_Plan comp 438.68 {Plan 1}'!BY$15)),"",'III_Plan comp 438.68 {Plan 1}'!BY$15&amp;analysismethod10)</f>
        <v xml:space="preserve">Mandatory Provider Type Validation Analysis; 
</v>
      </c>
      <c r="EG25" s="254" t="str">
        <f>IF(ISNUMBER(FIND(analysismethod10,'III_Plan comp 438.68 {Plan 1}'!BZ$15)),"",'III_Plan comp 438.68 {Plan 1}'!BZ$15&amp;analysismethod10)</f>
        <v xml:space="preserve">Mandatory Provider Type Validation Analysis; 
</v>
      </c>
      <c r="EH25" s="254" t="str">
        <f>IF(ISNUMBER(FIND(analysismethod10,'III_Plan comp 438.68 {Plan 1}'!CA$15)),"",'III_Plan comp 438.68 {Plan 1}'!CA$15&amp;analysismethod10)</f>
        <v xml:space="preserve">Mandatory Provider Type Validation Analysis; 
</v>
      </c>
      <c r="EI25" s="254" t="str">
        <f>IF(ISNUMBER(FIND(analysismethod10,'III_Plan comp 438.68 {Plan 1}'!CB$15)),"",'III_Plan comp 438.68 {Plan 1}'!CB$15&amp;analysismethod10)</f>
        <v xml:space="preserve">Mandatory Provider Type Validation Analysis; 
</v>
      </c>
      <c r="EJ25" s="254" t="str">
        <f>IF(ISNUMBER(FIND(analysismethod10,'III_Plan comp 438.68 {Plan 1}'!CC$15)),"",'III_Plan comp 438.68 {Plan 1}'!CC$15&amp;analysismethod10)</f>
        <v xml:space="preserve">Mandatory Provider Type Validation Analysis; 
</v>
      </c>
      <c r="EK25" s="254" t="str">
        <f>IF(ISNUMBER(FIND(analysismethod10,'III_Plan comp 438.68 {Plan 1}'!CD$15)),"",'III_Plan comp 438.68 {Plan 1}'!CD$15&amp;analysismethod10)</f>
        <v xml:space="preserve">Mandatory Provider Type Validation Analysis; 
</v>
      </c>
      <c r="EL25" s="254" t="str">
        <f>IF(ISNUMBER(FIND(analysismethod10,'III_Plan comp 438.68 {Plan 1}'!CE$15)),"",'III_Plan comp 438.68 {Plan 1}'!CE$15&amp;analysismethod10)</f>
        <v xml:space="preserve">Mandatory Provider Type Validation Analysis; 
</v>
      </c>
      <c r="EM25" s="254" t="str">
        <f>IF(ISNUMBER(FIND(analysismethod10,'III_Plan comp 438.68 {Plan 1}'!CF$15)),"",'III_Plan comp 438.68 {Plan 1}'!CF$15&amp;analysismethod10)</f>
        <v xml:space="preserve">Mandatory Provider Type Validation Analysis; 
</v>
      </c>
      <c r="EN25" s="254" t="str">
        <f>IF(ISNUMBER(FIND(analysismethod10,'III_Plan comp 438.68 {Plan 1}'!CG$15)),"",'III_Plan comp 438.68 {Plan 1}'!CG$15&amp;analysismethod10)</f>
        <v xml:space="preserve">Mandatory Provider Type Validation Analysis; 
</v>
      </c>
      <c r="EO25" s="254" t="str">
        <f>IF(ISNUMBER(FIND(analysismethod10,'III_Plan comp 438.68 {Plan 1}'!CH$15)),"",'III_Plan comp 438.68 {Plan 1}'!CH$15&amp;analysismethod10)</f>
        <v xml:space="preserve">Mandatory Provider Type Validation Analysis; 
</v>
      </c>
      <c r="EP25" s="254" t="str">
        <f>IF(ISNUMBER(FIND(analysismethod10,'III_Plan comp 438.68 {Plan 1}'!CI$15)),"",'III_Plan comp 438.68 {Plan 1}'!CI$15&amp;analysismethod10)</f>
        <v xml:space="preserve">Mandatory Provider Type Validation Analysis; 
</v>
      </c>
      <c r="EQ25" s="254" t="str">
        <f>IF(ISNUMBER(FIND(analysismethod10,'III_Plan comp 438.68 {Plan 1}'!CJ$15)),"",'III_Plan comp 438.68 {Plan 1}'!CJ$15&amp;analysismethod10)</f>
        <v xml:space="preserve">Mandatory Provider Type Validation Analysis; 
</v>
      </c>
      <c r="ER25" s="254" t="str">
        <f>IF(ISNUMBER(FIND(analysismethod10,'III_Plan comp 438.68 {Plan 1}'!CK$15)),"",'III_Plan comp 438.68 {Plan 1}'!CK$15&amp;analysismethod10)</f>
        <v xml:space="preserve">Mandatory Provider Type Validation Analysis; 
</v>
      </c>
      <c r="ES25" s="254" t="str">
        <f>IF(ISNUMBER(FIND(analysismethod10,'III_Plan comp 438.68 {Plan 1}'!CL$15)),"",'III_Plan comp 438.68 {Plan 1}'!CL$15&amp;analysismethod10)</f>
        <v xml:space="preserve">Mandatory Provider Type Validation Analysis; 
</v>
      </c>
      <c r="ET25" s="254" t="str">
        <f>IF(ISNUMBER(FIND(analysismethod10,'III_Plan comp 438.68 {Plan 1}'!CM$15)),"",'III_Plan comp 438.68 {Plan 1}'!CM$15&amp;analysismethod10)</f>
        <v xml:space="preserve">Mandatory Provider Type Validation Analysis; 
</v>
      </c>
      <c r="EU25" s="254" t="str">
        <f>IF(ISNUMBER(FIND(analysismethod10,'III_Plan comp 438.68 {Plan 1}'!CN$15)),"",'III_Plan comp 438.68 {Plan 1}'!CN$15&amp;analysismethod10)</f>
        <v xml:space="preserve">Mandatory Provider Type Validation Analysis; 
</v>
      </c>
      <c r="EV25" s="254" t="str">
        <f>IF(ISNUMBER(FIND(analysismethod10,'III_Plan comp 438.68 {Plan 1}'!CO$15)),"",'III_Plan comp 438.68 {Plan 1}'!CO$15&amp;analysismethod10)</f>
        <v xml:space="preserve">Mandatory Provider Type Validation Analysis; 
</v>
      </c>
      <c r="EW25" s="254" t="str">
        <f>IF(ISNUMBER(FIND(analysismethod10,'III_Plan comp 438.68 {Plan 1}'!CP$15)),"",'III_Plan comp 438.68 {Plan 1}'!CP$15&amp;analysismethod10)</f>
        <v xml:space="preserve">Mandatory Provider Type Validation Analysis; 
</v>
      </c>
      <c r="EX25" s="254" t="str">
        <f>IF(ISNUMBER(FIND(analysismethod10,'III_Plan comp 438.68 {Plan 1}'!CQ$15)),"",'III_Plan comp 438.68 {Plan 1}'!CQ$15&amp;analysismethod10)</f>
        <v xml:space="preserve">Mandatory Provider Type Validation Analysis; 
</v>
      </c>
      <c r="EY25" s="254" t="str">
        <f>IF(ISNUMBER(FIND(analysismethod10,'III_Plan comp 438.68 {Plan 1}'!CR$15)),"",'III_Plan comp 438.68 {Plan 1}'!CR$15&amp;analysismethod10)</f>
        <v xml:space="preserve">Mandatory Provider Type Validation Analysis; 
</v>
      </c>
      <c r="EZ25" s="254" t="str">
        <f>IF(ISNUMBER(FIND(analysismethod10,'III_Plan comp 438.68 {Plan 1}'!CS$15)),"",'III_Plan comp 438.68 {Plan 1}'!CS$15&amp;analysismethod10)</f>
        <v xml:space="preserve">Mandatory Provider Type Validation Analysis; 
</v>
      </c>
      <c r="FA25" s="254" t="str">
        <f>IF(ISNUMBER(FIND(analysismethod10,'III_Plan comp 438.68 {Plan 1}'!CT$15)),"",'III_Plan comp 438.68 {Plan 1}'!CT$15&amp;analysismethod10)</f>
        <v xml:space="preserve">Mandatory Provider Type Validation Analysis; 
</v>
      </c>
      <c r="FB25" s="254" t="str">
        <f>IF(ISNUMBER(FIND(analysismethod10,'III_Plan comp 438.68 {Plan 1}'!CU$15)),"",'III_Plan comp 438.68 {Plan 1}'!CU$15&amp;analysismethod10)</f>
        <v xml:space="preserve">Mandatory Provider Type Validation Analysis; 
</v>
      </c>
      <c r="FC25" s="254" t="str">
        <f>IF(ISNUMBER(FIND(analysismethod10,'III_Plan comp 438.68 {Plan 1}'!CV$15)),"",'III_Plan comp 438.68 {Plan 1}'!CV$15&amp;analysismethod10)</f>
        <v xml:space="preserve">Mandatory Provider Type Validation Analysis; 
</v>
      </c>
      <c r="FD25" s="254" t="str">
        <f>IF(ISNUMBER(FIND(analysismethod10,'III_Plan comp 438.68 {Plan 1}'!CW$15)),"",'III_Plan comp 438.68 {Plan 1}'!CW$15&amp;analysismethod10)</f>
        <v xml:space="preserve">Mandatory Provider Type Validation Analysis; 
</v>
      </c>
      <c r="FE25" s="254" t="str">
        <f>IF(ISNUMBER(FIND(analysismethod10,'III_Plan comp 438.68 {Plan 1}'!CX$15)),"",'III_Plan comp 438.68 {Plan 1}'!CX$15&amp;analysismethod10)</f>
        <v xml:space="preserve">Mandatory Provider Type Validation Analysis; 
</v>
      </c>
      <c r="FF25" s="254" t="str">
        <f>IF(ISNUMBER(FIND(analysismethod10,'III_Plan comp 438.68 {Plan 1}'!CY$15)),"",'III_Plan comp 438.68 {Plan 1}'!CY$15&amp;analysismethod10)</f>
        <v xml:space="preserve">Mandatory Provider Type Validation Analysis; 
</v>
      </c>
      <c r="FG25" s="254" t="str">
        <f>IF(ISNUMBER(FIND(analysismethod10,'III_Plan comp 438.68 {Plan 1}'!CZ$15)),"",'III_Plan comp 438.68 {Plan 1}'!CZ$15&amp;analysismethod10)</f>
        <v xml:space="preserve">Mandatory Provider Type Validation Analysis; 
</v>
      </c>
    </row>
    <row r="26" spans="2:163" ht="14.45" thickTop="1">
      <c r="B26" s="11" t="s">
        <v>736</v>
      </c>
      <c r="C26" s="11"/>
      <c r="D26" s="11"/>
      <c r="E26" s="11"/>
      <c r="F26" s="11"/>
      <c r="G26" s="11"/>
      <c r="J26" s="92"/>
      <c r="K26" s="91"/>
      <c r="L26" s="91"/>
      <c r="M26" s="91"/>
      <c r="N26" s="91"/>
      <c r="O26" s="91"/>
      <c r="P26" s="91"/>
      <c r="Q26" s="91"/>
      <c r="R26" s="91"/>
      <c r="S26" s="91"/>
      <c r="T26" s="91"/>
      <c r="BK26" s="13"/>
      <c r="BL26" s="13"/>
    </row>
    <row r="27" spans="2:163" ht="14.45" thickBot="1">
      <c r="B27" s="11" t="s">
        <v>737</v>
      </c>
      <c r="C27" s="11"/>
      <c r="D27" s="11"/>
      <c r="E27" s="11"/>
      <c r="F27" s="11"/>
      <c r="G27" s="11"/>
      <c r="J27" s="92"/>
      <c r="K27" s="91"/>
      <c r="L27" s="91"/>
      <c r="M27" s="91"/>
      <c r="N27" s="91"/>
      <c r="O27" s="91"/>
      <c r="P27" s="91"/>
      <c r="Q27" s="91"/>
      <c r="R27" s="91"/>
      <c r="S27" s="91"/>
      <c r="T27" s="91"/>
      <c r="BK27" s="13"/>
      <c r="BL27" s="13"/>
    </row>
    <row r="28" spans="2:163" ht="14.45" thickTop="1">
      <c r="B28" s="11" t="s">
        <v>738</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Geomapping; 
</v>
      </c>
      <c r="BO28" s="248" t="str">
        <f>IF(ISNUMBER(FIND(analysismethod1,'III_Plan comp 438.68 {Plan 2}'!H$15)),"",'III_Plan comp 438.68 {Plan 2}'!H$15&amp;analysismethod1)</f>
        <v xml:space="preserve">Geomapping; 
</v>
      </c>
      <c r="BP28" s="248" t="str">
        <f>IF(ISNUMBER(FIND(analysismethod1,'III_Plan comp 438.68 {Plan 2}'!I$15)),"",'III_Plan comp 438.68 {Plan 2}'!I$15&amp;analysismethod1)</f>
        <v xml:space="preserve">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Geomapping; 
</v>
      </c>
      <c r="BS28" s="248" t="str">
        <f>IF(ISNUMBER(FIND(analysismethod1,'III_Plan comp 438.68 {Plan 2}'!L$15)),"",'III_Plan comp 438.68 {Plan 2}'!L$15&amp;analysismethod1)</f>
        <v xml:space="preserve">Geomapping; 
</v>
      </c>
      <c r="BT28" s="248" t="str">
        <f>IF(ISNUMBER(FIND(analysismethod1,'III_Plan comp 438.68 {Plan 2}'!M$15)),"",'III_Plan comp 438.68 {Plan 2}'!M$15&amp;analysismethod1)</f>
        <v xml:space="preserve">Geomapping; 
</v>
      </c>
      <c r="BU28" s="248" t="str">
        <f>IF(ISNUMBER(FIND(analysismethod1,'III_Plan comp 438.68 {Plan 2}'!N$15)),"",'III_Plan comp 438.68 {Plan 2}'!N$15&amp;analysismethod1)</f>
        <v xml:space="preserve">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739</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xml:space="preserve">Plan Provider Directory Review; 
</v>
      </c>
      <c r="BL29" s="251" t="str">
        <f>IF(ISNUMBER(FIND(analysismethod2,'III_Plan comp 438.68 {Plan 2}'!E$15)),"",'III_Plan comp 438.68 {Plan 2}'!E$15&amp;analysismethod2)</f>
        <v xml:space="preserve">Plan Provider Directory Review; 
</v>
      </c>
      <c r="BM29" s="251" t="str">
        <f>IF(ISNUMBER(FIND(analysismethod2,'III_Plan comp 438.68 {Plan 2}'!F$15)),"",'III_Plan comp 438.68 {Plan 2}'!F$15&amp;analysismethod2)</f>
        <v xml:space="preserve">Plan Provider Directory Review; 
</v>
      </c>
      <c r="BN29" s="251" t="str">
        <f>IF(ISNUMBER(FIND(analysismethod2,'III_Plan comp 438.68 {Plan 2}'!G$15)),"",'III_Plan comp 438.68 {Plan 2}'!G$15&amp;analysismethod2)</f>
        <v xml:space="preserve">Plan Provider Directory Review; 
</v>
      </c>
      <c r="BO29" s="251" t="str">
        <f>IF(ISNUMBER(FIND(analysismethod2,'III_Plan comp 438.68 {Plan 2}'!H$15)),"",'III_Plan comp 438.68 {Plan 2}'!H$15&amp;analysismethod2)</f>
        <v xml:space="preserve">Plan Provider Directory Review; 
</v>
      </c>
      <c r="BP29" s="251" t="str">
        <f>IF(ISNUMBER(FIND(analysismethod2,'III_Plan comp 438.68 {Plan 2}'!I$15)),"",'III_Plan comp 438.68 {Plan 2}'!I$15&amp;analysismethod2)</f>
        <v xml:space="preserve">Plan Provider Directory Review; 
</v>
      </c>
      <c r="BQ29" s="251" t="str">
        <f>IF(ISNUMBER(FIND(analysismethod2,'III_Plan comp 438.68 {Plan 2}'!J$15)),"",'III_Plan comp 438.68 {Plan 2}'!J$15&amp;analysismethod2)</f>
        <v xml:space="preserve">Plan Provider Directory Review; 
</v>
      </c>
      <c r="BR29" s="251" t="str">
        <f>IF(ISNUMBER(FIND(analysismethod2,'III_Plan comp 438.68 {Plan 2}'!K$15)),"",'III_Plan comp 438.68 {Plan 2}'!K$15&amp;analysismethod2)</f>
        <v xml:space="preserve">Plan Provider Directory Review; 
</v>
      </c>
      <c r="BS29" s="251" t="str">
        <f>IF(ISNUMBER(FIND(analysismethod2,'III_Plan comp 438.68 {Plan 2}'!L$15)),"",'III_Plan comp 438.68 {Plan 2}'!L$15&amp;analysismethod2)</f>
        <v xml:space="preserve">Plan Provider Directory Review; 
</v>
      </c>
      <c r="BT29" s="251" t="str">
        <f>IF(ISNUMBER(FIND(analysismethod2,'III_Plan comp 438.68 {Plan 2}'!M$15)),"",'III_Plan comp 438.68 {Plan 2}'!M$15&amp;analysismethod2)</f>
        <v xml:space="preserve">Plan Provider Directory Review; 
</v>
      </c>
      <c r="BU29" s="251" t="str">
        <f>IF(ISNUMBER(FIND(analysismethod2,'III_Plan comp 438.68 {Plan 2}'!N$15)),"",'III_Plan comp 438.68 {Plan 2}'!N$15&amp;analysismethod2)</f>
        <v xml:space="preserve">Plan Provider Directory Review; 
</v>
      </c>
      <c r="BV29" s="251" t="str">
        <f>IF(ISNUMBER(FIND(analysismethod2,'III_Plan comp 438.68 {Plan 2}'!O$15)),"",'III_Plan comp 438.68 {Plan 2}'!O$15&amp;analysismethod2)</f>
        <v xml:space="preserve">Plan Provider Directory Review; 
</v>
      </c>
      <c r="BW29" s="251" t="str">
        <f>IF(ISNUMBER(FIND(analysismethod2,'III_Plan comp 438.68 {Plan 2}'!P$15)),"",'III_Plan comp 438.68 {Plan 2}'!P$15&amp;analysismethod2)</f>
        <v xml:space="preserve">Plan Provider Directory Review; 
</v>
      </c>
      <c r="BX29" s="251" t="str">
        <f>IF(ISNUMBER(FIND(analysismethod2,'III_Plan comp 438.68 {Plan 2}'!Q$15)),"",'III_Plan comp 438.68 {Plan 2}'!Q$15&amp;analysismethod2)</f>
        <v xml:space="preserve">Plan Provider Directory Review; 
</v>
      </c>
      <c r="BY29" s="251" t="str">
        <f>IF(ISNUMBER(FIND(analysismethod2,'III_Plan comp 438.68 {Plan 2}'!R$15)),"",'III_Plan comp 438.68 {Plan 2}'!R$15&amp;analysismethod2)</f>
        <v xml:space="preserve">Plan Provider Directory Review; 
</v>
      </c>
      <c r="BZ29" s="251" t="str">
        <f>IF(ISNUMBER(FIND(analysismethod2,'III_Plan comp 438.68 {Plan 2}'!S$15)),"",'III_Plan comp 438.68 {Plan 2}'!S$15&amp;analysismethod2)</f>
        <v xml:space="preserve">Plan Provider Directory Review; 
</v>
      </c>
      <c r="CA29" s="251" t="str">
        <f>IF(ISNUMBER(FIND(analysismethod2,'III_Plan comp 438.68 {Plan 2}'!T$15)),"",'III_Plan comp 438.68 {Plan 2}'!T$15&amp;analysismethod2)</f>
        <v xml:space="preserve">Plan Provider Directory Review; 
</v>
      </c>
      <c r="CB29" s="251" t="str">
        <f>IF(ISNUMBER(FIND(analysismethod2,'III_Plan comp 438.68 {Plan 2}'!U$15)),"",'III_Plan comp 438.68 {Plan 2}'!U$15&amp;analysismethod2)</f>
        <v xml:space="preserve">Plan Provider Directory Review; 
</v>
      </c>
      <c r="CC29" s="251" t="str">
        <f>IF(ISNUMBER(FIND(analysismethod2,'III_Plan comp 438.68 {Plan 2}'!V$15)),"",'III_Plan comp 438.68 {Plan 2}'!V$15&amp;analysismethod2)</f>
        <v xml:space="preserve">Plan Provider Directory Review; 
</v>
      </c>
      <c r="CD29" s="251" t="str">
        <f>IF(ISNUMBER(FIND(analysismethod2,'III_Plan comp 438.68 {Plan 2}'!W$15)),"",'III_Plan comp 438.68 {Plan 2}'!W$15&amp;analysismethod2)</f>
        <v xml:space="preserve">Plan Provider Directory Review; 
</v>
      </c>
      <c r="CE29" s="251" t="str">
        <f>IF(ISNUMBER(FIND(analysismethod2,'III_Plan comp 438.68 {Plan 2}'!X$15)),"",'III_Plan comp 438.68 {Plan 2}'!X$15&amp;analysismethod2)</f>
        <v xml:space="preserve">Plan Provider Directory Review; 
</v>
      </c>
      <c r="CF29" s="251" t="str">
        <f>IF(ISNUMBER(FIND(analysismethod2,'III_Plan comp 438.68 {Plan 2}'!Y$15)),"",'III_Plan comp 438.68 {Plan 2}'!Y$15&amp;analysismethod2)</f>
        <v xml:space="preserve">Plan Provider Directory Review; 
</v>
      </c>
      <c r="CG29" s="251" t="str">
        <f>IF(ISNUMBER(FIND(analysismethod2,'III_Plan comp 438.68 {Plan 2}'!Z$15)),"",'III_Plan comp 438.68 {Plan 2}'!Z$15&amp;analysismethod2)</f>
        <v xml:space="preserve">Plan Provider Directory Review; 
</v>
      </c>
      <c r="CH29" s="251" t="str">
        <f>IF(ISNUMBER(FIND(analysismethod2,'III_Plan comp 438.68 {Plan 2}'!AA$15)),"",'III_Plan comp 438.68 {Plan 2}'!AA$15&amp;analysismethod2)</f>
        <v xml:space="preserve">Plan Provider Directory Review; 
</v>
      </c>
      <c r="CI29" s="251" t="str">
        <f>IF(ISNUMBER(FIND(analysismethod2,'III_Plan comp 438.68 {Plan 2}'!AB$15)),"",'III_Plan comp 438.68 {Plan 2}'!AB$15&amp;analysismethod2)</f>
        <v xml:space="preserve">Plan Provider Directory Review; 
</v>
      </c>
      <c r="CJ29" s="251" t="str">
        <f>IF(ISNUMBER(FIND(analysismethod2,'III_Plan comp 438.68 {Plan 2}'!AC$15)),"",'III_Plan comp 438.68 {Plan 2}'!AC$15&amp;analysismethod2)</f>
        <v xml:space="preserve">Plan Provider Directory Review; 
</v>
      </c>
      <c r="CK29" s="251" t="str">
        <f>IF(ISNUMBER(FIND(analysismethod2,'III_Plan comp 438.68 {Plan 2}'!AD$15)),"",'III_Plan comp 438.68 {Plan 2}'!AD$15&amp;analysismethod2)</f>
        <v xml:space="preserve">Plan Provider Directory Review; 
</v>
      </c>
      <c r="CL29" s="251" t="str">
        <f>IF(ISNUMBER(FIND(analysismethod2,'III_Plan comp 438.68 {Plan 2}'!AE$15)),"",'III_Plan comp 438.68 {Plan 2}'!AE$15&amp;analysismethod2)</f>
        <v xml:space="preserve">Plan Provider Directory Review; 
</v>
      </c>
      <c r="CM29" s="251" t="str">
        <f>IF(ISNUMBER(FIND(analysismethod2,'III_Plan comp 438.68 {Plan 2}'!AF$15)),"",'III_Plan comp 438.68 {Plan 2}'!AF$15&amp;analysismethod2)</f>
        <v xml:space="preserve">Plan Provider Directory Review; 
</v>
      </c>
      <c r="CN29" s="251" t="str">
        <f>IF(ISNUMBER(FIND(analysismethod2,'III_Plan comp 438.68 {Plan 2}'!AG$15)),"",'III_Plan comp 438.68 {Plan 2}'!AG$15&amp;analysismethod2)</f>
        <v xml:space="preserve">Plan Provider Directory Review; 
</v>
      </c>
      <c r="CO29" s="251" t="str">
        <f>IF(ISNUMBER(FIND(analysismethod2,'III_Plan comp 438.68 {Plan 2}'!AH$15)),"",'III_Plan comp 438.68 {Plan 2}'!AH$15&amp;analysismethod2)</f>
        <v xml:space="preserve">Plan Provider Directory Review; 
</v>
      </c>
      <c r="CP29" s="251" t="str">
        <f>IF(ISNUMBER(FIND(analysismethod2,'III_Plan comp 438.68 {Plan 2}'!AI$15)),"",'III_Plan comp 438.68 {Plan 2}'!AI$15&amp;analysismethod2)</f>
        <v xml:space="preserve">Plan Provider Directory Review; 
</v>
      </c>
      <c r="CQ29" s="251" t="str">
        <f>IF(ISNUMBER(FIND(analysismethod2,'III_Plan comp 438.68 {Plan 2}'!AJ$15)),"",'III_Plan comp 438.68 {Plan 2}'!AJ$15&amp;analysismethod2)</f>
        <v xml:space="preserve">Plan Provider Directory Review; 
</v>
      </c>
      <c r="CR29" s="251" t="str">
        <f>IF(ISNUMBER(FIND(analysismethod2,'III_Plan comp 438.68 {Plan 2}'!AK$15)),"",'III_Plan comp 438.68 {Plan 2}'!AK$15&amp;analysismethod2)</f>
        <v xml:space="preserve">Plan Provider Directory Review; 
</v>
      </c>
      <c r="CS29" s="251" t="str">
        <f>IF(ISNUMBER(FIND(analysismethod2,'III_Plan comp 438.68 {Plan 2}'!AL$15)),"",'III_Plan comp 438.68 {Plan 2}'!AL$15&amp;analysismethod2)</f>
        <v xml:space="preserve">Plan Provider Directory Review; 
</v>
      </c>
      <c r="CT29" s="251" t="str">
        <f>IF(ISNUMBER(FIND(analysismethod2,'III_Plan comp 438.68 {Plan 2}'!AM$15)),"",'III_Plan comp 438.68 {Plan 2}'!AM$15&amp;analysismethod2)</f>
        <v xml:space="preserve">Plan Provider Directory Review; 
</v>
      </c>
      <c r="CU29" s="251" t="str">
        <f>IF(ISNUMBER(FIND(analysismethod2,'III_Plan comp 438.68 {Plan 2}'!AN$15)),"",'III_Plan comp 438.68 {Plan 2}'!AN$15&amp;analysismethod2)</f>
        <v xml:space="preserve">Plan Provider Directory Review; 
</v>
      </c>
      <c r="CV29" s="251" t="str">
        <f>IF(ISNUMBER(FIND(analysismethod2,'III_Plan comp 438.68 {Plan 2}'!AO$15)),"",'III_Plan comp 438.68 {Plan 2}'!AO$15&amp;analysismethod2)</f>
        <v xml:space="preserve">Plan Provider Directory Review; 
</v>
      </c>
      <c r="CW29" s="251" t="str">
        <f>IF(ISNUMBER(FIND(analysismethod2,'III_Plan comp 438.68 {Plan 2}'!AP$15)),"",'III_Plan comp 438.68 {Plan 2}'!AP$15&amp;analysismethod2)</f>
        <v xml:space="preserve">Plan Provider Directory Review; 
</v>
      </c>
      <c r="CX29" s="251" t="str">
        <f>IF(ISNUMBER(FIND(analysismethod2,'III_Plan comp 438.68 {Plan 2}'!AQ$15)),"",'III_Plan comp 438.68 {Plan 2}'!AQ$15&amp;analysismethod2)</f>
        <v xml:space="preserve">Plan Provider Directory Review; 
</v>
      </c>
      <c r="CY29" s="251" t="str">
        <f>IF(ISNUMBER(FIND(analysismethod2,'III_Plan comp 438.68 {Plan 2}'!AR$15)),"",'III_Plan comp 438.68 {Plan 2}'!AR$15&amp;analysismethod2)</f>
        <v xml:space="preserve">Plan Provider Directory Review; 
</v>
      </c>
      <c r="CZ29" s="251" t="str">
        <f>IF(ISNUMBER(FIND(analysismethod2,'III_Plan comp 438.68 {Plan 2}'!AS$15)),"",'III_Plan comp 438.68 {Plan 2}'!AS$15&amp;analysismethod2)</f>
        <v xml:space="preserve">Plan Provider Directory Review; 
</v>
      </c>
      <c r="DA29" s="251" t="str">
        <f>IF(ISNUMBER(FIND(analysismethod2,'III_Plan comp 438.68 {Plan 2}'!AT$15)),"",'III_Plan comp 438.68 {Plan 2}'!AT$15&amp;analysismethod2)</f>
        <v xml:space="preserve">Plan Provider Directory Review; 
</v>
      </c>
      <c r="DB29" s="251" t="str">
        <f>IF(ISNUMBER(FIND(analysismethod2,'III_Plan comp 438.68 {Plan 2}'!AU$15)),"",'III_Plan comp 438.68 {Plan 2}'!AU$15&amp;analysismethod2)</f>
        <v xml:space="preserve">Plan Provider Directory Review; 
</v>
      </c>
      <c r="DC29" s="251" t="str">
        <f>IF(ISNUMBER(FIND(analysismethod2,'III_Plan comp 438.68 {Plan 2}'!AV$15)),"",'III_Plan comp 438.68 {Plan 2}'!AV$15&amp;analysismethod2)</f>
        <v xml:space="preserve">Plan Provider Directory Review; 
</v>
      </c>
      <c r="DD29" s="251" t="str">
        <f>IF(ISNUMBER(FIND(analysismethod2,'III_Plan comp 438.68 {Plan 2}'!AW$15)),"",'III_Plan comp 438.68 {Plan 2}'!AW$15&amp;analysismethod2)</f>
        <v xml:space="preserve">Plan Provider Directory Review; 
</v>
      </c>
      <c r="DE29" s="251" t="str">
        <f>IF(ISNUMBER(FIND(analysismethod2,'III_Plan comp 438.68 {Plan 2}'!AX$15)),"",'III_Plan comp 438.68 {Plan 2}'!AX$15&amp;analysismethod2)</f>
        <v xml:space="preserve">Plan Provider Directory Review; 
</v>
      </c>
      <c r="DF29" s="251" t="str">
        <f>IF(ISNUMBER(FIND(analysismethod2,'III_Plan comp 438.68 {Plan 2}'!AY$15)),"",'III_Plan comp 438.68 {Plan 2}'!AY$15&amp;analysismethod2)</f>
        <v xml:space="preserve">Plan Provider Directory Review; 
</v>
      </c>
      <c r="DG29" s="251" t="str">
        <f>IF(ISNUMBER(FIND(analysismethod2,'III_Plan comp 438.68 {Plan 2}'!AZ$15)),"",'III_Plan comp 438.68 {Plan 2}'!AZ$15&amp;analysismethod2)</f>
        <v xml:space="preserve">Plan Provider Directory Review; 
</v>
      </c>
      <c r="DH29" s="251" t="str">
        <f>IF(ISNUMBER(FIND(analysismethod2,'III_Plan comp 438.68 {Plan 2}'!BA$15)),"",'III_Plan comp 438.68 {Plan 2}'!BA$15&amp;analysismethod2)</f>
        <v xml:space="preserve">Plan Provider Directory Review; 
</v>
      </c>
      <c r="DI29" s="251" t="str">
        <f>IF(ISNUMBER(FIND(analysismethod2,'III_Plan comp 438.68 {Plan 2}'!BB$15)),"",'III_Plan comp 438.68 {Plan 2}'!BB$15&amp;analysismethod2)</f>
        <v xml:space="preserve">Plan Provider Directory Review; 
</v>
      </c>
      <c r="DJ29" s="251" t="str">
        <f>IF(ISNUMBER(FIND(analysismethod2,'III_Plan comp 438.68 {Plan 2}'!BC$15)),"",'III_Plan comp 438.68 {Plan 2}'!BC$15&amp;analysismethod2)</f>
        <v xml:space="preserve">Plan Provider Directory Review; 
</v>
      </c>
      <c r="DK29" s="251" t="str">
        <f>IF(ISNUMBER(FIND(analysismethod2,'III_Plan comp 438.68 {Plan 2}'!BD$15)),"",'III_Plan comp 438.68 {Plan 2}'!BD$15&amp;analysismethod2)</f>
        <v xml:space="preserve">Plan Provider Directory Review; 
</v>
      </c>
      <c r="DL29" s="251" t="str">
        <f>IF(ISNUMBER(FIND(analysismethod2,'III_Plan comp 438.68 {Plan 2}'!BE$15)),"",'III_Plan comp 438.68 {Plan 2}'!BE$15&amp;analysismethod2)</f>
        <v xml:space="preserve">Plan Provider Directory Review; 
</v>
      </c>
      <c r="DM29" s="251" t="str">
        <f>IF(ISNUMBER(FIND(analysismethod2,'III_Plan comp 438.68 {Plan 2}'!BF$15)),"",'III_Plan comp 438.68 {Plan 2}'!BF$15&amp;analysismethod2)</f>
        <v xml:space="preserve">Plan Provider Directory Review; 
</v>
      </c>
      <c r="DN29" s="251" t="str">
        <f>IF(ISNUMBER(FIND(analysismethod2,'III_Plan comp 438.68 {Plan 2}'!BG$15)),"",'III_Plan comp 438.68 {Plan 2}'!BG$15&amp;analysismethod2)</f>
        <v xml:space="preserve">Plan Provider Directory Review; 
</v>
      </c>
      <c r="DO29" s="251" t="str">
        <f>IF(ISNUMBER(FIND(analysismethod2,'III_Plan comp 438.68 {Plan 2}'!BH$15)),"",'III_Plan comp 438.68 {Plan 2}'!BH$15&amp;analysismethod2)</f>
        <v xml:space="preserve">Plan Provider Directory Review; 
</v>
      </c>
      <c r="DP29" s="251" t="str">
        <f>IF(ISNUMBER(FIND(analysismethod2,'III_Plan comp 438.68 {Plan 2}'!BI$15)),"",'III_Plan comp 438.68 {Plan 2}'!BI$15&amp;analysismethod2)</f>
        <v xml:space="preserve">Plan Provider Directory Review; 
</v>
      </c>
      <c r="DQ29" s="251" t="str">
        <f>IF(ISNUMBER(FIND(analysismethod2,'III_Plan comp 438.68 {Plan 2}'!BJ$15)),"",'III_Plan comp 438.68 {Plan 2}'!BJ$15&amp;analysismethod2)</f>
        <v xml:space="preserve">Plan Provider Directory Review; 
</v>
      </c>
      <c r="DR29" s="251" t="str">
        <f>IF(ISNUMBER(FIND(analysismethod2,'III_Plan comp 438.68 {Plan 2}'!BK$15)),"",'III_Plan comp 438.68 {Plan 2}'!BK$15&amp;analysismethod2)</f>
        <v xml:space="preserve">Plan Provider Directory Review; 
</v>
      </c>
      <c r="DS29" s="251" t="str">
        <f>IF(ISNUMBER(FIND(analysismethod2,'III_Plan comp 438.68 {Plan 2}'!BL$15)),"",'III_Plan comp 438.68 {Plan 2}'!BL$15&amp;analysismethod2)</f>
        <v xml:space="preserve">Plan Provider Directory Review; 
</v>
      </c>
      <c r="DT29" s="251" t="str">
        <f>IF(ISNUMBER(FIND(analysismethod2,'III_Plan comp 438.68 {Plan 2}'!BM$15)),"",'III_Plan comp 438.68 {Plan 2}'!BM$15&amp;analysismethod2)</f>
        <v xml:space="preserve">Plan Provider Directory Review; 
</v>
      </c>
      <c r="DU29" s="251" t="str">
        <f>IF(ISNUMBER(FIND(analysismethod2,'III_Plan comp 438.68 {Plan 2}'!BN$15)),"",'III_Plan comp 438.68 {Plan 2}'!BN$15&amp;analysismethod2)</f>
        <v xml:space="preserve">Plan Provider Directory Review; 
</v>
      </c>
      <c r="DV29" s="251" t="str">
        <f>IF(ISNUMBER(FIND(analysismethod2,'III_Plan comp 438.68 {Plan 2}'!BO$15)),"",'III_Plan comp 438.68 {Plan 2}'!BO$15&amp;analysismethod2)</f>
        <v xml:space="preserve">Plan Provider Directory Review; 
</v>
      </c>
      <c r="DW29" s="251" t="str">
        <f>IF(ISNUMBER(FIND(analysismethod2,'III_Plan comp 438.68 {Plan 2}'!BP$15)),"",'III_Plan comp 438.68 {Plan 2}'!BP$15&amp;analysismethod2)</f>
        <v xml:space="preserve">Plan Provider Directory Review; 
</v>
      </c>
      <c r="DX29" s="251" t="str">
        <f>IF(ISNUMBER(FIND(analysismethod2,'III_Plan comp 438.68 {Plan 2}'!BQ$15)),"",'III_Plan comp 438.68 {Plan 2}'!BQ$15&amp;analysismethod2)</f>
        <v xml:space="preserve">Plan Provider Directory Review; 
</v>
      </c>
      <c r="DY29" s="251" t="str">
        <f>IF(ISNUMBER(FIND(analysismethod2,'III_Plan comp 438.68 {Plan 2}'!BR$15)),"",'III_Plan comp 438.68 {Plan 2}'!BR$15&amp;analysismethod2)</f>
        <v xml:space="preserve">Plan Provider Directory Review; 
</v>
      </c>
      <c r="DZ29" s="251" t="str">
        <f>IF(ISNUMBER(FIND(analysismethod2,'III_Plan comp 438.68 {Plan 2}'!BS$15)),"",'III_Plan comp 438.68 {Plan 2}'!BS$15&amp;analysismethod2)</f>
        <v xml:space="preserve">Plan Provider Directory Review; 
</v>
      </c>
      <c r="EA29" s="251" t="str">
        <f>IF(ISNUMBER(FIND(analysismethod2,'III_Plan comp 438.68 {Plan 2}'!BT$15)),"",'III_Plan comp 438.68 {Plan 2}'!BT$15&amp;analysismethod2)</f>
        <v xml:space="preserve">Plan Provider Directory Review; 
</v>
      </c>
      <c r="EB29" s="251" t="str">
        <f>IF(ISNUMBER(FIND(analysismethod2,'III_Plan comp 438.68 {Plan 2}'!BU$15)),"",'III_Plan comp 438.68 {Plan 2}'!BU$15&amp;analysismethod2)</f>
        <v xml:space="preserve">Plan Provider Directory Review; 
</v>
      </c>
      <c r="EC29" s="251" t="str">
        <f>IF(ISNUMBER(FIND(analysismethod2,'III_Plan comp 438.68 {Plan 2}'!BV$15)),"",'III_Plan comp 438.68 {Plan 2}'!BV$15&amp;analysismethod2)</f>
        <v xml:space="preserve">Plan Provider Directory Review; 
</v>
      </c>
      <c r="ED29" s="251" t="str">
        <f>IF(ISNUMBER(FIND(analysismethod2,'III_Plan comp 438.68 {Plan 2}'!BW$15)),"",'III_Plan comp 438.68 {Plan 2}'!BW$15&amp;analysismethod2)</f>
        <v xml:space="preserve">Plan Provider Directory Review; 
</v>
      </c>
      <c r="EE29" s="251" t="str">
        <f>IF(ISNUMBER(FIND(analysismethod2,'III_Plan comp 438.68 {Plan 2}'!BX$15)),"",'III_Plan comp 438.68 {Plan 2}'!BX$15&amp;analysismethod2)</f>
        <v xml:space="preserve">Plan Provider Directory Review; 
</v>
      </c>
      <c r="EF29" s="251" t="str">
        <f>IF(ISNUMBER(FIND(analysismethod2,'III_Plan comp 438.68 {Plan 2}'!BY$15)),"",'III_Plan comp 438.68 {Plan 2}'!BY$15&amp;analysismethod2)</f>
        <v xml:space="preserve">Plan Provider Directory Review; 
</v>
      </c>
      <c r="EG29" s="251" t="str">
        <f>IF(ISNUMBER(FIND(analysismethod2,'III_Plan comp 438.68 {Plan 2}'!BZ$15)),"",'III_Plan comp 438.68 {Plan 2}'!BZ$15&amp;analysismethod2)</f>
        <v xml:space="preserve">Plan Provider Directory Review; 
</v>
      </c>
      <c r="EH29" s="251" t="str">
        <f>IF(ISNUMBER(FIND(analysismethod2,'III_Plan comp 438.68 {Plan 2}'!CA$15)),"",'III_Plan comp 438.68 {Plan 2}'!CA$15&amp;analysismethod2)</f>
        <v xml:space="preserve">Plan Provider Directory Review; 
</v>
      </c>
      <c r="EI29" s="251" t="str">
        <f>IF(ISNUMBER(FIND(analysismethod2,'III_Plan comp 438.68 {Plan 2}'!CB$15)),"",'III_Plan comp 438.68 {Plan 2}'!CB$15&amp;analysismethod2)</f>
        <v xml:space="preserve">Plan Provider Directory Review; 
</v>
      </c>
      <c r="EJ29" s="251" t="str">
        <f>IF(ISNUMBER(FIND(analysismethod2,'III_Plan comp 438.68 {Plan 2}'!CC$15)),"",'III_Plan comp 438.68 {Plan 2}'!CC$15&amp;analysismethod2)</f>
        <v xml:space="preserve">Plan Provider Directory Review; 
</v>
      </c>
      <c r="EK29" s="251" t="str">
        <f>IF(ISNUMBER(FIND(analysismethod2,'III_Plan comp 438.68 {Plan 2}'!CD$15)),"",'III_Plan comp 438.68 {Plan 2}'!CD$15&amp;analysismethod2)</f>
        <v xml:space="preserve">Plan Provider Directory Review; 
</v>
      </c>
      <c r="EL29" s="251" t="str">
        <f>IF(ISNUMBER(FIND(analysismethod2,'III_Plan comp 438.68 {Plan 2}'!CE$15)),"",'III_Plan comp 438.68 {Plan 2}'!CE$15&amp;analysismethod2)</f>
        <v xml:space="preserve">Plan Provider Directory Review; 
</v>
      </c>
      <c r="EM29" s="251" t="str">
        <f>IF(ISNUMBER(FIND(analysismethod2,'III_Plan comp 438.68 {Plan 2}'!CF$15)),"",'III_Plan comp 438.68 {Plan 2}'!CF$15&amp;analysismethod2)</f>
        <v xml:space="preserve">Plan Provider Directory Review; 
</v>
      </c>
      <c r="EN29" s="251" t="str">
        <f>IF(ISNUMBER(FIND(analysismethod2,'III_Plan comp 438.68 {Plan 2}'!CG$15)),"",'III_Plan comp 438.68 {Plan 2}'!CG$15&amp;analysismethod2)</f>
        <v xml:space="preserve">Plan Provider Directory Review; 
</v>
      </c>
      <c r="EO29" s="251" t="str">
        <f>IF(ISNUMBER(FIND(analysismethod2,'III_Plan comp 438.68 {Plan 2}'!CH$15)),"",'III_Plan comp 438.68 {Plan 2}'!CH$15&amp;analysismethod2)</f>
        <v xml:space="preserve">Plan Provider Directory Review; 
</v>
      </c>
      <c r="EP29" s="251" t="str">
        <f>IF(ISNUMBER(FIND(analysismethod2,'III_Plan comp 438.68 {Plan 2}'!CI$15)),"",'III_Plan comp 438.68 {Plan 2}'!CI$15&amp;analysismethod2)</f>
        <v xml:space="preserve">Plan Provider Directory Review; 
</v>
      </c>
      <c r="EQ29" s="251" t="str">
        <f>IF(ISNUMBER(FIND(analysismethod2,'III_Plan comp 438.68 {Plan 2}'!CJ$15)),"",'III_Plan comp 438.68 {Plan 2}'!CJ$15&amp;analysismethod2)</f>
        <v xml:space="preserve">Plan Provider Directory Review; 
</v>
      </c>
      <c r="ER29" s="251" t="str">
        <f>IF(ISNUMBER(FIND(analysismethod2,'III_Plan comp 438.68 {Plan 2}'!CK$15)),"",'III_Plan comp 438.68 {Plan 2}'!CK$15&amp;analysismethod2)</f>
        <v xml:space="preserve">Plan Provider Directory Review; 
</v>
      </c>
      <c r="ES29" s="251" t="str">
        <f>IF(ISNUMBER(FIND(analysismethod2,'III_Plan comp 438.68 {Plan 2}'!CL$15)),"",'III_Plan comp 438.68 {Plan 2}'!CL$15&amp;analysismethod2)</f>
        <v xml:space="preserve">Plan Provider Directory Review; 
</v>
      </c>
      <c r="ET29" s="251" t="str">
        <f>IF(ISNUMBER(FIND(analysismethod2,'III_Plan comp 438.68 {Plan 2}'!CM$15)),"",'III_Plan comp 438.68 {Plan 2}'!CM$15&amp;analysismethod2)</f>
        <v xml:space="preserve">Plan Provider Directory Review; 
</v>
      </c>
      <c r="EU29" s="251" t="str">
        <f>IF(ISNUMBER(FIND(analysismethod2,'III_Plan comp 438.68 {Plan 2}'!CN$15)),"",'III_Plan comp 438.68 {Plan 2}'!CN$15&amp;analysismethod2)</f>
        <v xml:space="preserve">Plan Provider Directory Review; 
</v>
      </c>
      <c r="EV29" s="251" t="str">
        <f>IF(ISNUMBER(FIND(analysismethod2,'III_Plan comp 438.68 {Plan 2}'!CO$15)),"",'III_Plan comp 438.68 {Plan 2}'!CO$15&amp;analysismethod2)</f>
        <v xml:space="preserve">Plan Provider Directory Review; 
</v>
      </c>
      <c r="EW29" s="251" t="str">
        <f>IF(ISNUMBER(FIND(analysismethod2,'III_Plan comp 438.68 {Plan 2}'!CP$15)),"",'III_Plan comp 438.68 {Plan 2}'!CP$15&amp;analysismethod2)</f>
        <v xml:space="preserve">Plan Provider Directory Review; 
</v>
      </c>
      <c r="EX29" s="251" t="str">
        <f>IF(ISNUMBER(FIND(analysismethod2,'III_Plan comp 438.68 {Plan 2}'!CQ$15)),"",'III_Plan comp 438.68 {Plan 2}'!CQ$15&amp;analysismethod2)</f>
        <v xml:space="preserve">Plan Provider Directory Review; 
</v>
      </c>
      <c r="EY29" s="251" t="str">
        <f>IF(ISNUMBER(FIND(analysismethod2,'III_Plan comp 438.68 {Plan 2}'!CR$15)),"",'III_Plan comp 438.68 {Plan 2}'!CR$15&amp;analysismethod2)</f>
        <v xml:space="preserve">Plan Provider Directory Review; 
</v>
      </c>
      <c r="EZ29" s="251" t="str">
        <f>IF(ISNUMBER(FIND(analysismethod2,'III_Plan comp 438.68 {Plan 2}'!CS$15)),"",'III_Plan comp 438.68 {Plan 2}'!CS$15&amp;analysismethod2)</f>
        <v xml:space="preserve">Plan Provider Directory Review; 
</v>
      </c>
      <c r="FA29" s="251" t="str">
        <f>IF(ISNUMBER(FIND(analysismethod2,'III_Plan comp 438.68 {Plan 2}'!CT$15)),"",'III_Plan comp 438.68 {Plan 2}'!CT$15&amp;analysismethod2)</f>
        <v xml:space="preserve">Plan Provider Directory Review; 
</v>
      </c>
      <c r="FB29" s="251" t="str">
        <f>IF(ISNUMBER(FIND(analysismethod2,'III_Plan comp 438.68 {Plan 2}'!CU$15)),"",'III_Plan comp 438.68 {Plan 2}'!CU$15&amp;analysismethod2)</f>
        <v xml:space="preserve">Plan Provider Directory Review; 
</v>
      </c>
      <c r="FC29" s="251" t="str">
        <f>IF(ISNUMBER(FIND(analysismethod2,'III_Plan comp 438.68 {Plan 2}'!CV$15)),"",'III_Plan comp 438.68 {Plan 2}'!CV$15&amp;analysismethod2)</f>
        <v xml:space="preserve">Plan Provider Directory Review; 
</v>
      </c>
      <c r="FD29" s="251" t="str">
        <f>IF(ISNUMBER(FIND(analysismethod2,'III_Plan comp 438.68 {Plan 2}'!CW$15)),"",'III_Plan comp 438.68 {Plan 2}'!CW$15&amp;analysismethod2)</f>
        <v xml:space="preserve">Plan Provider Directory Review; 
</v>
      </c>
      <c r="FE29" s="251" t="str">
        <f>IF(ISNUMBER(FIND(analysismethod2,'III_Plan comp 438.68 {Plan 2}'!CX$15)),"",'III_Plan comp 438.68 {Plan 2}'!CX$15&amp;analysismethod2)</f>
        <v xml:space="preserve">Plan Provider Directory Review; 
</v>
      </c>
      <c r="FF29" s="251" t="str">
        <f>IF(ISNUMBER(FIND(analysismethod2,'III_Plan comp 438.68 {Plan 2}'!CY$15)),"",'III_Plan comp 438.68 {Plan 2}'!CY$15&amp;analysismethod2)</f>
        <v xml:space="preserve">Plan Provider Directory Review; 
</v>
      </c>
      <c r="FG29" s="251" t="str">
        <f>IF(ISNUMBER(FIND(analysismethod2,'III_Plan comp 438.68 {Plan 2}'!CZ$15)),"",'III_Plan comp 438.68 {Plan 2}'!CZ$15&amp;analysismethod2)</f>
        <v xml:space="preserve">Plan Provider Directory Review; 
</v>
      </c>
    </row>
    <row r="30" spans="2:163">
      <c r="B30" s="11" t="s">
        <v>740</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741</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742</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743</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xml:space="preserve">Review of Grievances Related to Access; 
</v>
      </c>
      <c r="BL33" s="251" t="str">
        <f>IF(ISNUMBER(FIND(analysismethod6,'III_Plan comp 438.68 {Plan 2}'!E$15)),"",'III_Plan comp 438.68 {Plan 2}'!E$15&amp;analysismethod6)</f>
        <v xml:space="preserve">Review of Grievances Related to Access; 
</v>
      </c>
      <c r="BM33" s="251" t="str">
        <f>IF(ISNUMBER(FIND(analysismethod6,'III_Plan comp 438.68 {Plan 2}'!F$15)),"",'III_Plan comp 438.68 {Plan 2}'!F$15&amp;analysismethod6)</f>
        <v xml:space="preserve">Review of Grievances Related to Access; 
</v>
      </c>
      <c r="BN33" s="251" t="str">
        <f>IF(ISNUMBER(FIND(analysismethod6,'III_Plan comp 438.68 {Plan 2}'!G$15)),"",'III_Plan comp 438.68 {Plan 2}'!G$15&amp;analysismethod6)</f>
        <v xml:space="preserve">Review of Grievances Related to Access; 
</v>
      </c>
      <c r="BO33" s="251" t="str">
        <f>IF(ISNUMBER(FIND(analysismethod6,'III_Plan comp 438.68 {Plan 2}'!H$15)),"",'III_Plan comp 438.68 {Plan 2}'!H$15&amp;analysismethod6)</f>
        <v xml:space="preserve">Review of Grievances Related to Access; 
</v>
      </c>
      <c r="BP33" s="251" t="str">
        <f>IF(ISNUMBER(FIND(analysismethod6,'III_Plan comp 438.68 {Plan 2}'!I$15)),"",'III_Plan comp 438.68 {Plan 2}'!I$15&amp;analysismethod6)</f>
        <v xml:space="preserve">Review of Grievances Related to Access; 
</v>
      </c>
      <c r="BQ33" s="251" t="str">
        <f>IF(ISNUMBER(FIND(analysismethod6,'III_Plan comp 438.68 {Plan 2}'!J$15)),"",'III_Plan comp 438.68 {Plan 2}'!J$15&amp;analysismethod6)</f>
        <v xml:space="preserve">Review of Grievances Related to Access; 
</v>
      </c>
      <c r="BR33" s="251" t="str">
        <f>IF(ISNUMBER(FIND(analysismethod6,'III_Plan comp 438.68 {Plan 2}'!K$15)),"",'III_Plan comp 438.68 {Plan 2}'!K$15&amp;analysismethod6)</f>
        <v xml:space="preserve">Review of Grievances Related to Access; 
</v>
      </c>
      <c r="BS33" s="251" t="str">
        <f>IF(ISNUMBER(FIND(analysismethod6,'III_Plan comp 438.68 {Plan 2}'!L$15)),"",'III_Plan comp 438.68 {Plan 2}'!L$15&amp;analysismethod6)</f>
        <v xml:space="preserve">Review of Grievances Related to Access; 
</v>
      </c>
      <c r="BT33" s="251" t="str">
        <f>IF(ISNUMBER(FIND(analysismethod6,'III_Plan comp 438.68 {Plan 2}'!M$15)),"",'III_Plan comp 438.68 {Plan 2}'!M$15&amp;analysismethod6)</f>
        <v xml:space="preserve">Review of Grievances Related to Access; 
</v>
      </c>
      <c r="BU33" s="251" t="str">
        <f>IF(ISNUMBER(FIND(analysismethod6,'III_Plan comp 438.68 {Plan 2}'!N$15)),"",'III_Plan comp 438.68 {Plan 2}'!N$15&amp;analysismethod6)</f>
        <v xml:space="preserve">Review of Grievances Related to Access; 
</v>
      </c>
      <c r="BV33" s="251" t="str">
        <f>IF(ISNUMBER(FIND(analysismethod6,'III_Plan comp 438.68 {Plan 2}'!O$15)),"",'III_Plan comp 438.68 {Plan 2}'!O$15&amp;analysismethod6)</f>
        <v xml:space="preserve">Review of Grievances Related to Access; 
</v>
      </c>
      <c r="BW33" s="251" t="str">
        <f>IF(ISNUMBER(FIND(analysismethod6,'III_Plan comp 438.68 {Plan 2}'!P$15)),"",'III_Plan comp 438.68 {Plan 2}'!P$15&amp;analysismethod6)</f>
        <v xml:space="preserve">Review of Grievances Related to Access; 
</v>
      </c>
      <c r="BX33" s="251" t="str">
        <f>IF(ISNUMBER(FIND(analysismethod6,'III_Plan comp 438.68 {Plan 2}'!Q$15)),"",'III_Plan comp 438.68 {Plan 2}'!Q$15&amp;analysismethod6)</f>
        <v xml:space="preserve">Review of Grievances Related to Access; 
</v>
      </c>
      <c r="BY33" s="251" t="str">
        <f>IF(ISNUMBER(FIND(analysismethod6,'III_Plan comp 438.68 {Plan 2}'!R$15)),"",'III_Plan comp 438.68 {Plan 2}'!R$15&amp;analysismethod6)</f>
        <v xml:space="preserve">Review of Grievances Related to Access; 
</v>
      </c>
      <c r="BZ33" s="251" t="str">
        <f>IF(ISNUMBER(FIND(analysismethod6,'III_Plan comp 438.68 {Plan 2}'!S$15)),"",'III_Plan comp 438.68 {Plan 2}'!S$15&amp;analysismethod6)</f>
        <v xml:space="preserve">Review of Grievances Related to Access; 
</v>
      </c>
      <c r="CA33" s="251" t="str">
        <f>IF(ISNUMBER(FIND(analysismethod6,'III_Plan comp 438.68 {Plan 2}'!T$15)),"",'III_Plan comp 438.68 {Plan 2}'!T$15&amp;analysismethod6)</f>
        <v xml:space="preserve">Review of Grievances Related to Access; 
</v>
      </c>
      <c r="CB33" s="251" t="str">
        <f>IF(ISNUMBER(FIND(analysismethod6,'III_Plan comp 438.68 {Plan 2}'!U$15)),"",'III_Plan comp 438.68 {Plan 2}'!U$15&amp;analysismethod6)</f>
        <v xml:space="preserve">Review of Grievances Related to Access; 
</v>
      </c>
      <c r="CC33" s="251" t="str">
        <f>IF(ISNUMBER(FIND(analysismethod6,'III_Plan comp 438.68 {Plan 2}'!V$15)),"",'III_Plan comp 438.68 {Plan 2}'!V$15&amp;analysismethod6)</f>
        <v xml:space="preserve">Review of Grievances Related to Access; 
</v>
      </c>
      <c r="CD33" s="251" t="str">
        <f>IF(ISNUMBER(FIND(analysismethod6,'III_Plan comp 438.68 {Plan 2}'!W$15)),"",'III_Plan comp 438.68 {Plan 2}'!W$15&amp;analysismethod6)</f>
        <v xml:space="preserve">Review of Grievances Related to Access; 
</v>
      </c>
      <c r="CE33" s="251" t="str">
        <f>IF(ISNUMBER(FIND(analysismethod6,'III_Plan comp 438.68 {Plan 2}'!X$15)),"",'III_Plan comp 438.68 {Plan 2}'!X$15&amp;analysismethod6)</f>
        <v xml:space="preserve">Review of Grievances Related to Access; 
</v>
      </c>
      <c r="CF33" s="251" t="str">
        <f>IF(ISNUMBER(FIND(analysismethod6,'III_Plan comp 438.68 {Plan 2}'!Y$15)),"",'III_Plan comp 438.68 {Plan 2}'!Y$15&amp;analysismethod6)</f>
        <v xml:space="preserve">Review of Grievances Related to Access; 
</v>
      </c>
      <c r="CG33" s="251" t="str">
        <f>IF(ISNUMBER(FIND(analysismethod6,'III_Plan comp 438.68 {Plan 2}'!Z$15)),"",'III_Plan comp 438.68 {Plan 2}'!Z$15&amp;analysismethod6)</f>
        <v xml:space="preserve">Review of Grievances Related to Access; 
</v>
      </c>
      <c r="CH33" s="251" t="str">
        <f>IF(ISNUMBER(FIND(analysismethod6,'III_Plan comp 438.68 {Plan 2}'!AA$15)),"",'III_Plan comp 438.68 {Plan 2}'!AA$15&amp;analysismethod6)</f>
        <v xml:space="preserve">Review of Grievances Related to Access; 
</v>
      </c>
      <c r="CI33" s="251" t="str">
        <f>IF(ISNUMBER(FIND(analysismethod6,'III_Plan comp 438.68 {Plan 2}'!AB$15)),"",'III_Plan comp 438.68 {Plan 2}'!AB$15&amp;analysismethod6)</f>
        <v xml:space="preserve">Review of Grievances Related to Access; 
</v>
      </c>
      <c r="CJ33" s="251" t="str">
        <f>IF(ISNUMBER(FIND(analysismethod6,'III_Plan comp 438.68 {Plan 2}'!AC$15)),"",'III_Plan comp 438.68 {Plan 2}'!AC$15&amp;analysismethod6)</f>
        <v xml:space="preserve">Review of Grievances Related to Access; 
</v>
      </c>
      <c r="CK33" s="251" t="str">
        <f>IF(ISNUMBER(FIND(analysismethod6,'III_Plan comp 438.68 {Plan 2}'!AD$15)),"",'III_Plan comp 438.68 {Plan 2}'!AD$15&amp;analysismethod6)</f>
        <v xml:space="preserve">Review of Grievances Related to Access; 
</v>
      </c>
      <c r="CL33" s="251" t="str">
        <f>IF(ISNUMBER(FIND(analysismethod6,'III_Plan comp 438.68 {Plan 2}'!AE$15)),"",'III_Plan comp 438.68 {Plan 2}'!AE$15&amp;analysismethod6)</f>
        <v xml:space="preserve">Review of Grievances Related to Access; 
</v>
      </c>
      <c r="CM33" s="251" t="str">
        <f>IF(ISNUMBER(FIND(analysismethod6,'III_Plan comp 438.68 {Plan 2}'!AF$15)),"",'III_Plan comp 438.68 {Plan 2}'!AF$15&amp;analysismethod6)</f>
        <v xml:space="preserve">Review of Grievances Related to Access; 
</v>
      </c>
      <c r="CN33" s="251" t="str">
        <f>IF(ISNUMBER(FIND(analysismethod6,'III_Plan comp 438.68 {Plan 2}'!AG$15)),"",'III_Plan comp 438.68 {Plan 2}'!AG$15&amp;analysismethod6)</f>
        <v xml:space="preserve">Review of Grievances Related to Access; 
</v>
      </c>
      <c r="CO33" s="251" t="str">
        <f>IF(ISNUMBER(FIND(analysismethod6,'III_Plan comp 438.68 {Plan 2}'!AH$15)),"",'III_Plan comp 438.68 {Plan 2}'!AH$15&amp;analysismethod6)</f>
        <v xml:space="preserve">Review of Grievances Related to Access; 
</v>
      </c>
      <c r="CP33" s="251" t="str">
        <f>IF(ISNUMBER(FIND(analysismethod6,'III_Plan comp 438.68 {Plan 2}'!AI$15)),"",'III_Plan comp 438.68 {Plan 2}'!AI$15&amp;analysismethod6)</f>
        <v xml:space="preserve">Review of Grievances Related to Access; 
</v>
      </c>
      <c r="CQ33" s="251" t="str">
        <f>IF(ISNUMBER(FIND(analysismethod6,'III_Plan comp 438.68 {Plan 2}'!AJ$15)),"",'III_Plan comp 438.68 {Plan 2}'!AJ$15&amp;analysismethod6)</f>
        <v xml:space="preserve">Review of Grievances Related to Access; 
</v>
      </c>
      <c r="CR33" s="251" t="str">
        <f>IF(ISNUMBER(FIND(analysismethod6,'III_Plan comp 438.68 {Plan 2}'!AK$15)),"",'III_Plan comp 438.68 {Plan 2}'!AK$15&amp;analysismethod6)</f>
        <v xml:space="preserve">Review of Grievances Related to Access; 
</v>
      </c>
      <c r="CS33" s="251" t="str">
        <f>IF(ISNUMBER(FIND(analysismethod6,'III_Plan comp 438.68 {Plan 2}'!AL$15)),"",'III_Plan comp 438.68 {Plan 2}'!AL$15&amp;analysismethod6)</f>
        <v xml:space="preserve">Review of Grievances Related to Access; 
</v>
      </c>
      <c r="CT33" s="251" t="str">
        <f>IF(ISNUMBER(FIND(analysismethod6,'III_Plan comp 438.68 {Plan 2}'!AM$15)),"",'III_Plan comp 438.68 {Plan 2}'!AM$15&amp;analysismethod6)</f>
        <v xml:space="preserve">Review of Grievances Related to Access; 
</v>
      </c>
      <c r="CU33" s="251" t="str">
        <f>IF(ISNUMBER(FIND(analysismethod6,'III_Plan comp 438.68 {Plan 2}'!AN$15)),"",'III_Plan comp 438.68 {Plan 2}'!AN$15&amp;analysismethod6)</f>
        <v xml:space="preserve">Review of Grievances Related to Access; 
</v>
      </c>
      <c r="CV33" s="251" t="str">
        <f>IF(ISNUMBER(FIND(analysismethod6,'III_Plan comp 438.68 {Plan 2}'!AO$15)),"",'III_Plan comp 438.68 {Plan 2}'!AO$15&amp;analysismethod6)</f>
        <v xml:space="preserve">Review of Grievances Related to Access; 
</v>
      </c>
      <c r="CW33" s="251" t="str">
        <f>IF(ISNUMBER(FIND(analysismethod6,'III_Plan comp 438.68 {Plan 2}'!AP$15)),"",'III_Plan comp 438.68 {Plan 2}'!AP$15&amp;analysismethod6)</f>
        <v xml:space="preserve">Review of Grievances Related to Access; 
</v>
      </c>
      <c r="CX33" s="251" t="str">
        <f>IF(ISNUMBER(FIND(analysismethod6,'III_Plan comp 438.68 {Plan 2}'!AQ$15)),"",'III_Plan comp 438.68 {Plan 2}'!AQ$15&amp;analysismethod6)</f>
        <v xml:space="preserve">Review of Grievances Related to Access; 
</v>
      </c>
      <c r="CY33" s="251" t="str">
        <f>IF(ISNUMBER(FIND(analysismethod6,'III_Plan comp 438.68 {Plan 2}'!AR$15)),"",'III_Plan comp 438.68 {Plan 2}'!AR$15&amp;analysismethod6)</f>
        <v xml:space="preserve">Review of Grievances Related to Access; 
</v>
      </c>
      <c r="CZ33" s="251" t="str">
        <f>IF(ISNUMBER(FIND(analysismethod6,'III_Plan comp 438.68 {Plan 2}'!AS$15)),"",'III_Plan comp 438.68 {Plan 2}'!AS$15&amp;analysismethod6)</f>
        <v xml:space="preserve">Review of Grievances Related to Access; 
</v>
      </c>
      <c r="DA33" s="251" t="str">
        <f>IF(ISNUMBER(FIND(analysismethod6,'III_Plan comp 438.68 {Plan 2}'!AT$15)),"",'III_Plan comp 438.68 {Plan 2}'!AT$15&amp;analysismethod6)</f>
        <v xml:space="preserve">Review of Grievances Related to Access; 
</v>
      </c>
      <c r="DB33" s="251" t="str">
        <f>IF(ISNUMBER(FIND(analysismethod6,'III_Plan comp 438.68 {Plan 2}'!AU$15)),"",'III_Plan comp 438.68 {Plan 2}'!AU$15&amp;analysismethod6)</f>
        <v xml:space="preserve">Review of Grievances Related to Access; 
</v>
      </c>
      <c r="DC33" s="251" t="str">
        <f>IF(ISNUMBER(FIND(analysismethod6,'III_Plan comp 438.68 {Plan 2}'!AV$15)),"",'III_Plan comp 438.68 {Plan 2}'!AV$15&amp;analysismethod6)</f>
        <v xml:space="preserve">Review of Grievances Related to Access; 
</v>
      </c>
      <c r="DD33" s="251" t="str">
        <f>IF(ISNUMBER(FIND(analysismethod6,'III_Plan comp 438.68 {Plan 2}'!AW$15)),"",'III_Plan comp 438.68 {Plan 2}'!AW$15&amp;analysismethod6)</f>
        <v xml:space="preserve">Review of Grievances Related to Access; 
</v>
      </c>
      <c r="DE33" s="251" t="str">
        <f>IF(ISNUMBER(FIND(analysismethod6,'III_Plan comp 438.68 {Plan 2}'!AX$15)),"",'III_Plan comp 438.68 {Plan 2}'!AX$15&amp;analysismethod6)</f>
        <v xml:space="preserve">Review of Grievances Related to Access; 
</v>
      </c>
      <c r="DF33" s="251" t="str">
        <f>IF(ISNUMBER(FIND(analysismethod6,'III_Plan comp 438.68 {Plan 2}'!AY$15)),"",'III_Plan comp 438.68 {Plan 2}'!AY$15&amp;analysismethod6)</f>
        <v xml:space="preserve">Review of Grievances Related to Access; 
</v>
      </c>
      <c r="DG33" s="251" t="str">
        <f>IF(ISNUMBER(FIND(analysismethod6,'III_Plan comp 438.68 {Plan 2}'!AZ$15)),"",'III_Plan comp 438.68 {Plan 2}'!AZ$15&amp;analysismethod6)</f>
        <v xml:space="preserve">Review of Grievances Related to Access; 
</v>
      </c>
      <c r="DH33" s="251" t="str">
        <f>IF(ISNUMBER(FIND(analysismethod6,'III_Plan comp 438.68 {Plan 2}'!BA$15)),"",'III_Plan comp 438.68 {Plan 2}'!BA$15&amp;analysismethod6)</f>
        <v xml:space="preserve">Review of Grievances Related to Access; 
</v>
      </c>
      <c r="DI33" s="251" t="str">
        <f>IF(ISNUMBER(FIND(analysismethod6,'III_Plan comp 438.68 {Plan 2}'!BB$15)),"",'III_Plan comp 438.68 {Plan 2}'!BB$15&amp;analysismethod6)</f>
        <v xml:space="preserve">Review of Grievances Related to Access; 
</v>
      </c>
      <c r="DJ33" s="251" t="str">
        <f>IF(ISNUMBER(FIND(analysismethod6,'III_Plan comp 438.68 {Plan 2}'!BC$15)),"",'III_Plan comp 438.68 {Plan 2}'!BC$15&amp;analysismethod6)</f>
        <v xml:space="preserve">Review of Grievances Related to Access; 
</v>
      </c>
      <c r="DK33" s="251" t="str">
        <f>IF(ISNUMBER(FIND(analysismethod6,'III_Plan comp 438.68 {Plan 2}'!BD$15)),"",'III_Plan comp 438.68 {Plan 2}'!BD$15&amp;analysismethod6)</f>
        <v xml:space="preserve">Review of Grievances Related to Access; 
</v>
      </c>
      <c r="DL33" s="251" t="str">
        <f>IF(ISNUMBER(FIND(analysismethod6,'III_Plan comp 438.68 {Plan 2}'!BE$15)),"",'III_Plan comp 438.68 {Plan 2}'!BE$15&amp;analysismethod6)</f>
        <v xml:space="preserve">Review of Grievances Related to Access; 
</v>
      </c>
      <c r="DM33" s="251" t="str">
        <f>IF(ISNUMBER(FIND(analysismethod6,'III_Plan comp 438.68 {Plan 2}'!BF$15)),"",'III_Plan comp 438.68 {Plan 2}'!BF$15&amp;analysismethod6)</f>
        <v xml:space="preserve">Review of Grievances Related to Access; 
</v>
      </c>
      <c r="DN33" s="251" t="str">
        <f>IF(ISNUMBER(FIND(analysismethod6,'III_Plan comp 438.68 {Plan 2}'!BG$15)),"",'III_Plan comp 438.68 {Plan 2}'!BG$15&amp;analysismethod6)</f>
        <v xml:space="preserve">Review of Grievances Related to Access; 
</v>
      </c>
      <c r="DO33" s="251" t="str">
        <f>IF(ISNUMBER(FIND(analysismethod6,'III_Plan comp 438.68 {Plan 2}'!BH$15)),"",'III_Plan comp 438.68 {Plan 2}'!BH$15&amp;analysismethod6)</f>
        <v xml:space="preserve">Review of Grievances Related to Access; 
</v>
      </c>
      <c r="DP33" s="251" t="str">
        <f>IF(ISNUMBER(FIND(analysismethod6,'III_Plan comp 438.68 {Plan 2}'!BI$15)),"",'III_Plan comp 438.68 {Plan 2}'!BI$15&amp;analysismethod6)</f>
        <v xml:space="preserve">Review of Grievances Related to Access; 
</v>
      </c>
      <c r="DQ33" s="251" t="str">
        <f>IF(ISNUMBER(FIND(analysismethod6,'III_Plan comp 438.68 {Plan 2}'!BJ$15)),"",'III_Plan comp 438.68 {Plan 2}'!BJ$15&amp;analysismethod6)</f>
        <v xml:space="preserve">Review of Grievances Related to Access; 
</v>
      </c>
      <c r="DR33" s="251" t="str">
        <f>IF(ISNUMBER(FIND(analysismethod6,'III_Plan comp 438.68 {Plan 2}'!BK$15)),"",'III_Plan comp 438.68 {Plan 2}'!BK$15&amp;analysismethod6)</f>
        <v xml:space="preserve">Review of Grievances Related to Access; 
</v>
      </c>
      <c r="DS33" s="251" t="str">
        <f>IF(ISNUMBER(FIND(analysismethod6,'III_Plan comp 438.68 {Plan 2}'!BL$15)),"",'III_Plan comp 438.68 {Plan 2}'!BL$15&amp;analysismethod6)</f>
        <v xml:space="preserve">Review of Grievances Related to Access; 
</v>
      </c>
      <c r="DT33" s="251" t="str">
        <f>IF(ISNUMBER(FIND(analysismethod6,'III_Plan comp 438.68 {Plan 2}'!BM$15)),"",'III_Plan comp 438.68 {Plan 2}'!BM$15&amp;analysismethod6)</f>
        <v xml:space="preserve">Review of Grievances Related to Access; 
</v>
      </c>
      <c r="DU33" s="251" t="str">
        <f>IF(ISNUMBER(FIND(analysismethod6,'III_Plan comp 438.68 {Plan 2}'!BN$15)),"",'III_Plan comp 438.68 {Plan 2}'!BN$15&amp;analysismethod6)</f>
        <v xml:space="preserve">Review of Grievances Related to Access; 
</v>
      </c>
      <c r="DV33" s="251" t="str">
        <f>IF(ISNUMBER(FIND(analysismethod6,'III_Plan comp 438.68 {Plan 2}'!BO$15)),"",'III_Plan comp 438.68 {Plan 2}'!BO$15&amp;analysismethod6)</f>
        <v xml:space="preserve">Review of Grievances Related to Access; 
</v>
      </c>
      <c r="DW33" s="251" t="str">
        <f>IF(ISNUMBER(FIND(analysismethod6,'III_Plan comp 438.68 {Plan 2}'!BP$15)),"",'III_Plan comp 438.68 {Plan 2}'!BP$15&amp;analysismethod6)</f>
        <v xml:space="preserve">Review of Grievances Related to Access; 
</v>
      </c>
      <c r="DX33" s="251" t="str">
        <f>IF(ISNUMBER(FIND(analysismethod6,'III_Plan comp 438.68 {Plan 2}'!BQ$15)),"",'III_Plan comp 438.68 {Plan 2}'!BQ$15&amp;analysismethod6)</f>
        <v xml:space="preserve">Review of Grievances Related to Access; 
</v>
      </c>
      <c r="DY33" s="251" t="str">
        <f>IF(ISNUMBER(FIND(analysismethod6,'III_Plan comp 438.68 {Plan 2}'!BR$15)),"",'III_Plan comp 438.68 {Plan 2}'!BR$15&amp;analysismethod6)</f>
        <v xml:space="preserve">Review of Grievances Related to Access; 
</v>
      </c>
      <c r="DZ33" s="251" t="str">
        <f>IF(ISNUMBER(FIND(analysismethod6,'III_Plan comp 438.68 {Plan 2}'!BS$15)),"",'III_Plan comp 438.68 {Plan 2}'!BS$15&amp;analysismethod6)</f>
        <v xml:space="preserve">Review of Grievances Related to Access; 
</v>
      </c>
      <c r="EA33" s="251" t="str">
        <f>IF(ISNUMBER(FIND(analysismethod6,'III_Plan comp 438.68 {Plan 2}'!BT$15)),"",'III_Plan comp 438.68 {Plan 2}'!BT$15&amp;analysismethod6)</f>
        <v xml:space="preserve">Review of Grievances Related to Access; 
</v>
      </c>
      <c r="EB33" s="251" t="str">
        <f>IF(ISNUMBER(FIND(analysismethod6,'III_Plan comp 438.68 {Plan 2}'!BU$15)),"",'III_Plan comp 438.68 {Plan 2}'!BU$15&amp;analysismethod6)</f>
        <v xml:space="preserve">Review of Grievances Related to Access; 
</v>
      </c>
      <c r="EC33" s="251" t="str">
        <f>IF(ISNUMBER(FIND(analysismethod6,'III_Plan comp 438.68 {Plan 2}'!BV$15)),"",'III_Plan comp 438.68 {Plan 2}'!BV$15&amp;analysismethod6)</f>
        <v xml:space="preserve">Review of Grievances Related to Access; 
</v>
      </c>
      <c r="ED33" s="251" t="str">
        <f>IF(ISNUMBER(FIND(analysismethod6,'III_Plan comp 438.68 {Plan 2}'!BW$15)),"",'III_Plan comp 438.68 {Plan 2}'!BW$15&amp;analysismethod6)</f>
        <v xml:space="preserve">Review of Grievances Related to Access; 
</v>
      </c>
      <c r="EE33" s="251" t="str">
        <f>IF(ISNUMBER(FIND(analysismethod6,'III_Plan comp 438.68 {Plan 2}'!BX$15)),"",'III_Plan comp 438.68 {Plan 2}'!BX$15&amp;analysismethod6)</f>
        <v xml:space="preserve">Review of Grievances Related to Access; 
</v>
      </c>
      <c r="EF33" s="251" t="str">
        <f>IF(ISNUMBER(FIND(analysismethod6,'III_Plan comp 438.68 {Plan 2}'!BY$15)),"",'III_Plan comp 438.68 {Plan 2}'!BY$15&amp;analysismethod6)</f>
        <v xml:space="preserve">Review of Grievances Related to Access; 
</v>
      </c>
      <c r="EG33" s="251" t="str">
        <f>IF(ISNUMBER(FIND(analysismethod6,'III_Plan comp 438.68 {Plan 2}'!BZ$15)),"",'III_Plan comp 438.68 {Plan 2}'!BZ$15&amp;analysismethod6)</f>
        <v xml:space="preserve">Review of Grievances Related to Access; 
</v>
      </c>
      <c r="EH33" s="251" t="str">
        <f>IF(ISNUMBER(FIND(analysismethod6,'III_Plan comp 438.68 {Plan 2}'!CA$15)),"",'III_Plan comp 438.68 {Plan 2}'!CA$15&amp;analysismethod6)</f>
        <v xml:space="preserve">Review of Grievances Related to Access; 
</v>
      </c>
      <c r="EI33" s="251" t="str">
        <f>IF(ISNUMBER(FIND(analysismethod6,'III_Plan comp 438.68 {Plan 2}'!CB$15)),"",'III_Plan comp 438.68 {Plan 2}'!CB$15&amp;analysismethod6)</f>
        <v xml:space="preserve">Review of Grievances Related to Access; 
</v>
      </c>
      <c r="EJ33" s="251" t="str">
        <f>IF(ISNUMBER(FIND(analysismethod6,'III_Plan comp 438.68 {Plan 2}'!CC$15)),"",'III_Plan comp 438.68 {Plan 2}'!CC$15&amp;analysismethod6)</f>
        <v xml:space="preserve">Review of Grievances Related to Access; 
</v>
      </c>
      <c r="EK33" s="251" t="str">
        <f>IF(ISNUMBER(FIND(analysismethod6,'III_Plan comp 438.68 {Plan 2}'!CD$15)),"",'III_Plan comp 438.68 {Plan 2}'!CD$15&amp;analysismethod6)</f>
        <v xml:space="preserve">Review of Grievances Related to Access; 
</v>
      </c>
      <c r="EL33" s="251" t="str">
        <f>IF(ISNUMBER(FIND(analysismethod6,'III_Plan comp 438.68 {Plan 2}'!CE$15)),"",'III_Plan comp 438.68 {Plan 2}'!CE$15&amp;analysismethod6)</f>
        <v xml:space="preserve">Review of Grievances Related to Access; 
</v>
      </c>
      <c r="EM33" s="251" t="str">
        <f>IF(ISNUMBER(FIND(analysismethod6,'III_Plan comp 438.68 {Plan 2}'!CF$15)),"",'III_Plan comp 438.68 {Plan 2}'!CF$15&amp;analysismethod6)</f>
        <v xml:space="preserve">Review of Grievances Related to Access; 
</v>
      </c>
      <c r="EN33" s="251" t="str">
        <f>IF(ISNUMBER(FIND(analysismethod6,'III_Plan comp 438.68 {Plan 2}'!CG$15)),"",'III_Plan comp 438.68 {Plan 2}'!CG$15&amp;analysismethod6)</f>
        <v xml:space="preserve">Review of Grievances Related to Access; 
</v>
      </c>
      <c r="EO33" s="251" t="str">
        <f>IF(ISNUMBER(FIND(analysismethod6,'III_Plan comp 438.68 {Plan 2}'!CH$15)),"",'III_Plan comp 438.68 {Plan 2}'!CH$15&amp;analysismethod6)</f>
        <v xml:space="preserve">Review of Grievances Related to Access; 
</v>
      </c>
      <c r="EP33" s="251" t="str">
        <f>IF(ISNUMBER(FIND(analysismethod6,'III_Plan comp 438.68 {Plan 2}'!CI$15)),"",'III_Plan comp 438.68 {Plan 2}'!CI$15&amp;analysismethod6)</f>
        <v xml:space="preserve">Review of Grievances Related to Access; 
</v>
      </c>
      <c r="EQ33" s="251" t="str">
        <f>IF(ISNUMBER(FIND(analysismethod6,'III_Plan comp 438.68 {Plan 2}'!CJ$15)),"",'III_Plan comp 438.68 {Plan 2}'!CJ$15&amp;analysismethod6)</f>
        <v xml:space="preserve">Review of Grievances Related to Access; 
</v>
      </c>
      <c r="ER33" s="251" t="str">
        <f>IF(ISNUMBER(FIND(analysismethod6,'III_Plan comp 438.68 {Plan 2}'!CK$15)),"",'III_Plan comp 438.68 {Plan 2}'!CK$15&amp;analysismethod6)</f>
        <v xml:space="preserve">Review of Grievances Related to Access; 
</v>
      </c>
      <c r="ES33" s="251" t="str">
        <f>IF(ISNUMBER(FIND(analysismethod6,'III_Plan comp 438.68 {Plan 2}'!CL$15)),"",'III_Plan comp 438.68 {Plan 2}'!CL$15&amp;analysismethod6)</f>
        <v xml:space="preserve">Review of Grievances Related to Access; 
</v>
      </c>
      <c r="ET33" s="251" t="str">
        <f>IF(ISNUMBER(FIND(analysismethod6,'III_Plan comp 438.68 {Plan 2}'!CM$15)),"",'III_Plan comp 438.68 {Plan 2}'!CM$15&amp;analysismethod6)</f>
        <v xml:space="preserve">Review of Grievances Related to Access; 
</v>
      </c>
      <c r="EU33" s="251" t="str">
        <f>IF(ISNUMBER(FIND(analysismethod6,'III_Plan comp 438.68 {Plan 2}'!CN$15)),"",'III_Plan comp 438.68 {Plan 2}'!CN$15&amp;analysismethod6)</f>
        <v xml:space="preserve">Review of Grievances Related to Access; 
</v>
      </c>
      <c r="EV33" s="251" t="str">
        <f>IF(ISNUMBER(FIND(analysismethod6,'III_Plan comp 438.68 {Plan 2}'!CO$15)),"",'III_Plan comp 438.68 {Plan 2}'!CO$15&amp;analysismethod6)</f>
        <v xml:space="preserve">Review of Grievances Related to Access; 
</v>
      </c>
      <c r="EW33" s="251" t="str">
        <f>IF(ISNUMBER(FIND(analysismethod6,'III_Plan comp 438.68 {Plan 2}'!CP$15)),"",'III_Plan comp 438.68 {Plan 2}'!CP$15&amp;analysismethod6)</f>
        <v xml:space="preserve">Review of Grievances Related to Access; 
</v>
      </c>
      <c r="EX33" s="251" t="str">
        <f>IF(ISNUMBER(FIND(analysismethod6,'III_Plan comp 438.68 {Plan 2}'!CQ$15)),"",'III_Plan comp 438.68 {Plan 2}'!CQ$15&amp;analysismethod6)</f>
        <v xml:space="preserve">Review of Grievances Related to Access; 
</v>
      </c>
      <c r="EY33" s="251" t="str">
        <f>IF(ISNUMBER(FIND(analysismethod6,'III_Plan comp 438.68 {Plan 2}'!CR$15)),"",'III_Plan comp 438.68 {Plan 2}'!CR$15&amp;analysismethod6)</f>
        <v xml:space="preserve">Review of Grievances Related to Access; 
</v>
      </c>
      <c r="EZ33" s="251" t="str">
        <f>IF(ISNUMBER(FIND(analysismethod6,'III_Plan comp 438.68 {Plan 2}'!CS$15)),"",'III_Plan comp 438.68 {Plan 2}'!CS$15&amp;analysismethod6)</f>
        <v xml:space="preserve">Review of Grievances Related to Access; 
</v>
      </c>
      <c r="FA33" s="251" t="str">
        <f>IF(ISNUMBER(FIND(analysismethod6,'III_Plan comp 438.68 {Plan 2}'!CT$15)),"",'III_Plan comp 438.68 {Plan 2}'!CT$15&amp;analysismethod6)</f>
        <v xml:space="preserve">Review of Grievances Related to Access; 
</v>
      </c>
      <c r="FB33" s="251" t="str">
        <f>IF(ISNUMBER(FIND(analysismethod6,'III_Plan comp 438.68 {Plan 2}'!CU$15)),"",'III_Plan comp 438.68 {Plan 2}'!CU$15&amp;analysismethod6)</f>
        <v xml:space="preserve">Review of Grievances Related to Access; 
</v>
      </c>
      <c r="FC33" s="251" t="str">
        <f>IF(ISNUMBER(FIND(analysismethod6,'III_Plan comp 438.68 {Plan 2}'!CV$15)),"",'III_Plan comp 438.68 {Plan 2}'!CV$15&amp;analysismethod6)</f>
        <v xml:space="preserve">Review of Grievances Related to Access; 
</v>
      </c>
      <c r="FD33" s="251" t="str">
        <f>IF(ISNUMBER(FIND(analysismethod6,'III_Plan comp 438.68 {Plan 2}'!CW$15)),"",'III_Plan comp 438.68 {Plan 2}'!CW$15&amp;analysismethod6)</f>
        <v xml:space="preserve">Review of Grievances Related to Access; 
</v>
      </c>
      <c r="FE33" s="251" t="str">
        <f>IF(ISNUMBER(FIND(analysismethod6,'III_Plan comp 438.68 {Plan 2}'!CX$15)),"",'III_Plan comp 438.68 {Plan 2}'!CX$15&amp;analysismethod6)</f>
        <v xml:space="preserve">Review of Grievances Related to Access; 
</v>
      </c>
      <c r="FF33" s="251" t="str">
        <f>IF(ISNUMBER(FIND(analysismethod6,'III_Plan comp 438.68 {Plan 2}'!CY$15)),"",'III_Plan comp 438.68 {Plan 2}'!CY$15&amp;analysismethod6)</f>
        <v xml:space="preserve">Review of Grievances Related to Access; 
</v>
      </c>
      <c r="FG33" s="251" t="str">
        <f>IF(ISNUMBER(FIND(analysismethod6,'III_Plan comp 438.68 {Plan 2}'!CZ$15)),"",'III_Plan comp 438.68 {Plan 2}'!CZ$15&amp;analysismethod6)</f>
        <v xml:space="preserve">Review of Grievances Related to Access; 
</v>
      </c>
    </row>
    <row r="34" spans="2:163">
      <c r="B34" s="11" t="s">
        <v>744</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745</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Revealed Shopper: Network Participation &amp; Appointment Availability; 
</v>
      </c>
      <c r="BM35" s="251" t="str">
        <f>IF(ISNUMBER(FIND(analysismethod8,'III_Plan comp 438.68 {Plan 2}'!F$15)),"",'III_Plan comp 438.68 {Plan 2}'!F$15&amp;analysismethod8)</f>
        <v xml:space="preserve">Revealed Shopper: Network Participation &amp; Appointment Availability; 
</v>
      </c>
      <c r="BN35" s="251" t="str">
        <f>IF(ISNUMBER(FIND(analysismethod8,'III_Plan comp 438.68 {Plan 2}'!G$15)),"",'III_Plan comp 438.68 {Plan 2}'!G$15&amp;analysismethod8)</f>
        <v xml:space="preserve">Revealed Shopper: Network Participation &amp; Appointment Availability; 
</v>
      </c>
      <c r="BO35" s="251" t="str">
        <f>IF(ISNUMBER(FIND(analysismethod8,'III_Plan comp 438.68 {Plan 2}'!H$15)),"",'III_Plan comp 438.68 {Plan 2}'!H$15&amp;analysismethod8)</f>
        <v xml:space="preserve">Revealed Shopper: Network Participation &amp; Appointment Availability; 
</v>
      </c>
      <c r="BP35" s="251" t="str">
        <f>IF(ISNUMBER(FIND(analysismethod8,'III_Plan comp 438.68 {Plan 2}'!I$15)),"",'III_Plan comp 438.68 {Plan 2}'!I$15&amp;analysismethod8)</f>
        <v xml:space="preserve">Revealed Shopper: Network Participation &amp; Appointment Availability; 
</v>
      </c>
      <c r="BQ35" s="251" t="str">
        <f>IF(ISNUMBER(FIND(analysismethod8,'III_Plan comp 438.68 {Plan 2}'!J$15)),"",'III_Plan comp 438.68 {Plan 2}'!J$15&amp;analysismethod8)</f>
        <v xml:space="preserve">Revealed Shopper: Network Participation &amp; Appointment Availability; 
</v>
      </c>
      <c r="BR35" s="251" t="str">
        <f>IF(ISNUMBER(FIND(analysismethod8,'III_Plan comp 438.68 {Plan 2}'!K$15)),"",'III_Plan comp 438.68 {Plan 2}'!K$15&amp;analysismethod8)</f>
        <v xml:space="preserve">Revealed Shopper: Network Participation &amp; Appointment Availability; 
</v>
      </c>
      <c r="BS35" s="251" t="str">
        <f>IF(ISNUMBER(FIND(analysismethod8,'III_Plan comp 438.68 {Plan 2}'!L$15)),"",'III_Plan comp 438.68 {Plan 2}'!L$15&amp;analysismethod8)</f>
        <v xml:space="preserve">Revealed Shopper: Network Participation &amp; Appointment Availability; 
</v>
      </c>
      <c r="BT35" s="251" t="str">
        <f>IF(ISNUMBER(FIND(analysismethod8,'III_Plan comp 438.68 {Plan 2}'!M$15)),"",'III_Plan comp 438.68 {Plan 2}'!M$15&amp;analysismethod8)</f>
        <v xml:space="preserve">Revealed Shopper: Network Participation &amp; Appointment Availability; 
</v>
      </c>
      <c r="BU35" s="251" t="str">
        <f>IF(ISNUMBER(FIND(analysismethod8,'III_Plan comp 438.68 {Plan 2}'!N$15)),"",'III_Plan comp 438.68 {Plan 2}'!N$15&amp;analysismethod8)</f>
        <v xml:space="preserve">Revealed Shopper: Network Participation &amp; Appointment Availability; 
</v>
      </c>
      <c r="BV35" s="251" t="str">
        <f>IF(ISNUMBER(FIND(analysismethod8,'III_Plan comp 438.68 {Plan 2}'!O$15)),"",'III_Plan comp 438.68 {Plan 2}'!O$15&amp;analysismethod8)</f>
        <v xml:space="preserve">Revealed Shopper: Network Participation &amp; Appointment Availability; 
</v>
      </c>
      <c r="BW35" s="251" t="str">
        <f>IF(ISNUMBER(FIND(analysismethod8,'III_Plan comp 438.68 {Plan 2}'!P$15)),"",'III_Plan comp 438.68 {Plan 2}'!P$15&amp;analysismethod8)</f>
        <v xml:space="preserve">Revealed Shopper: Network Participation &amp; Appointment Availability; 
</v>
      </c>
      <c r="BX35" s="251" t="str">
        <f>IF(ISNUMBER(FIND(analysismethod8,'III_Plan comp 438.68 {Plan 2}'!Q$15)),"",'III_Plan comp 438.68 {Plan 2}'!Q$15&amp;analysismethod8)</f>
        <v xml:space="preserve">Revealed Shopper: Network Participation &amp; Appointment Availability; 
</v>
      </c>
      <c r="BY35" s="251" t="str">
        <f>IF(ISNUMBER(FIND(analysismethod8,'III_Plan comp 438.68 {Plan 2}'!R$15)),"",'III_Plan comp 438.68 {Plan 2}'!R$15&amp;analysismethod8)</f>
        <v xml:space="preserve">Revealed Shopper: Network Participation &amp; Appointment Availability; 
</v>
      </c>
      <c r="BZ35" s="251" t="str">
        <f>IF(ISNUMBER(FIND(analysismethod8,'III_Plan comp 438.68 {Plan 2}'!S$15)),"",'III_Plan comp 438.68 {Plan 2}'!S$15&amp;analysismethod8)</f>
        <v xml:space="preserve">Revealed Shopper: Network Participation &amp; Appointment Availability; 
</v>
      </c>
      <c r="CA35" s="251" t="str">
        <f>IF(ISNUMBER(FIND(analysismethod8,'III_Plan comp 438.68 {Plan 2}'!T$15)),"",'III_Plan comp 438.68 {Plan 2}'!T$15&amp;analysismethod8)</f>
        <v xml:space="preserve">Revealed Shopper: Network Participation &amp; Appointment Availability; 
</v>
      </c>
      <c r="CB35" s="251" t="str">
        <f>IF(ISNUMBER(FIND(analysismethod8,'III_Plan comp 438.68 {Plan 2}'!U$15)),"",'III_Plan comp 438.68 {Plan 2}'!U$15&amp;analysismethod8)</f>
        <v xml:space="preserve">Revealed Shopper: Network Participation &amp; Appointment Availability; 
</v>
      </c>
      <c r="CC35" s="251" t="str">
        <f>IF(ISNUMBER(FIND(analysismethod8,'III_Plan comp 438.68 {Plan 2}'!V$15)),"",'III_Plan comp 438.68 {Plan 2}'!V$15&amp;analysismethod8)</f>
        <v xml:space="preserve">Revealed Shopper: Network Participation &amp; Appointment Availability; 
</v>
      </c>
      <c r="CD35" s="251" t="str">
        <f>IF(ISNUMBER(FIND(analysismethod8,'III_Plan comp 438.68 {Plan 2}'!W$15)),"",'III_Plan comp 438.68 {Plan 2}'!W$15&amp;analysismethod8)</f>
        <v xml:space="preserve">Revealed Shopper: Network Participation &amp; Appointment Availability; 
</v>
      </c>
      <c r="CE35" s="251" t="str">
        <f>IF(ISNUMBER(FIND(analysismethod8,'III_Plan comp 438.68 {Plan 2}'!X$15)),"",'III_Plan comp 438.68 {Plan 2}'!X$15&amp;analysismethod8)</f>
        <v xml:space="preserve">Revealed Shopper: Network Participation &amp; Appointment Availability; 
</v>
      </c>
      <c r="CF35" s="251" t="str">
        <f>IF(ISNUMBER(FIND(analysismethod8,'III_Plan comp 438.68 {Plan 2}'!Y$15)),"",'III_Plan comp 438.68 {Plan 2}'!Y$15&amp;analysismethod8)</f>
        <v xml:space="preserve">Revealed Shopper: Network Participation &amp; Appointment Availability; 
</v>
      </c>
      <c r="CG35" s="251" t="str">
        <f>IF(ISNUMBER(FIND(analysismethod8,'III_Plan comp 438.68 {Plan 2}'!Z$15)),"",'III_Plan comp 438.68 {Plan 2}'!Z$15&amp;analysismethod8)</f>
        <v xml:space="preserve">Revealed Shopper: Network Participation &amp; Appointment Availability; 
</v>
      </c>
      <c r="CH35" s="251" t="str">
        <f>IF(ISNUMBER(FIND(analysismethod8,'III_Plan comp 438.68 {Plan 2}'!AA$15)),"",'III_Plan comp 438.68 {Plan 2}'!AA$15&amp;analysismethod8)</f>
        <v xml:space="preserve">Revealed Shopper: Network Participation &amp; Appointment Availability; 
</v>
      </c>
      <c r="CI35" s="251" t="str">
        <f>IF(ISNUMBER(FIND(analysismethod8,'III_Plan comp 438.68 {Plan 2}'!AB$15)),"",'III_Plan comp 438.68 {Plan 2}'!AB$15&amp;analysismethod8)</f>
        <v xml:space="preserve">Revealed Shopper: Network Participation &amp; Appointment Availability; 
</v>
      </c>
      <c r="CJ35" s="251" t="str">
        <f>IF(ISNUMBER(FIND(analysismethod8,'III_Plan comp 438.68 {Plan 2}'!AC$15)),"",'III_Plan comp 438.68 {Plan 2}'!AC$15&amp;analysismethod8)</f>
        <v xml:space="preserve">Revealed Shopper: Network Participation &amp; Appointment Availability; 
</v>
      </c>
      <c r="CK35" s="251" t="str">
        <f>IF(ISNUMBER(FIND(analysismethod8,'III_Plan comp 438.68 {Plan 2}'!AD$15)),"",'III_Plan comp 438.68 {Plan 2}'!AD$15&amp;analysismethod8)</f>
        <v xml:space="preserve">Revealed Shopper: Network Participation &amp; Appointment Availability; 
</v>
      </c>
      <c r="CL35" s="251" t="str">
        <f>IF(ISNUMBER(FIND(analysismethod8,'III_Plan comp 438.68 {Plan 2}'!AE$15)),"",'III_Plan comp 438.68 {Plan 2}'!AE$15&amp;analysismethod8)</f>
        <v xml:space="preserve">Revealed Shopper: Network Participation &amp; Appointment Availability; 
</v>
      </c>
      <c r="CM35" s="251" t="str">
        <f>IF(ISNUMBER(FIND(analysismethod8,'III_Plan comp 438.68 {Plan 2}'!AF$15)),"",'III_Plan comp 438.68 {Plan 2}'!AF$15&amp;analysismethod8)</f>
        <v xml:space="preserve">Revealed Shopper: Network Participation &amp; Appointment Availability; 
</v>
      </c>
      <c r="CN35" s="251" t="str">
        <f>IF(ISNUMBER(FIND(analysismethod8,'III_Plan comp 438.68 {Plan 2}'!AG$15)),"",'III_Plan comp 438.68 {Plan 2}'!AG$15&amp;analysismethod8)</f>
        <v xml:space="preserve">Revealed Shopper: Network Participation &amp; Appointment Availability; 
</v>
      </c>
      <c r="CO35" s="251" t="str">
        <f>IF(ISNUMBER(FIND(analysismethod8,'III_Plan comp 438.68 {Plan 2}'!AH$15)),"",'III_Plan comp 438.68 {Plan 2}'!AH$15&amp;analysismethod8)</f>
        <v xml:space="preserve">Revealed Shopper: Network Participation &amp; Appointment Availability; 
</v>
      </c>
      <c r="CP35" s="251" t="str">
        <f>IF(ISNUMBER(FIND(analysismethod8,'III_Plan comp 438.68 {Plan 2}'!AI$15)),"",'III_Plan comp 438.68 {Plan 2}'!AI$15&amp;analysismethod8)</f>
        <v xml:space="preserve">Revealed Shopper: Network Participation &amp; Appointment Availability; 
</v>
      </c>
      <c r="CQ35" s="251" t="str">
        <f>IF(ISNUMBER(FIND(analysismethod8,'III_Plan comp 438.68 {Plan 2}'!AJ$15)),"",'III_Plan comp 438.68 {Plan 2}'!AJ$15&amp;analysismethod8)</f>
        <v xml:space="preserve">Revealed Shopper: Network Participation &amp; Appointment Availability; 
</v>
      </c>
      <c r="CR35" s="251" t="str">
        <f>IF(ISNUMBER(FIND(analysismethod8,'III_Plan comp 438.68 {Plan 2}'!AK$15)),"",'III_Plan comp 438.68 {Plan 2}'!AK$15&amp;analysismethod8)</f>
        <v xml:space="preserve">Revealed Shopper: Network Participation &amp; Appointment Availability; 
</v>
      </c>
      <c r="CS35" s="251" t="str">
        <f>IF(ISNUMBER(FIND(analysismethod8,'III_Plan comp 438.68 {Plan 2}'!AL$15)),"",'III_Plan comp 438.68 {Plan 2}'!AL$15&amp;analysismethod8)</f>
        <v xml:space="preserve">Revealed Shopper: Network Participation &amp; Appointment Availability; 
</v>
      </c>
      <c r="CT35" s="251" t="str">
        <f>IF(ISNUMBER(FIND(analysismethod8,'III_Plan comp 438.68 {Plan 2}'!AM$15)),"",'III_Plan comp 438.68 {Plan 2}'!AM$15&amp;analysismethod8)</f>
        <v xml:space="preserve">Revealed Shopper: Network Participation &amp; Appointment Availability; 
</v>
      </c>
      <c r="CU35" s="251" t="str">
        <f>IF(ISNUMBER(FIND(analysismethod8,'III_Plan comp 438.68 {Plan 2}'!AN$15)),"",'III_Plan comp 438.68 {Plan 2}'!AN$15&amp;analysismethod8)</f>
        <v xml:space="preserve">Revealed Shopper: Network Participation &amp; Appointment Availability; 
</v>
      </c>
      <c r="CV35" s="251" t="str">
        <f>IF(ISNUMBER(FIND(analysismethod8,'III_Plan comp 438.68 {Plan 2}'!AO$15)),"",'III_Plan comp 438.68 {Plan 2}'!AO$15&amp;analysismethod8)</f>
        <v xml:space="preserve">Revealed Shopper: Network Participation &amp; Appointment Availability; 
</v>
      </c>
      <c r="CW35" s="251" t="str">
        <f>IF(ISNUMBER(FIND(analysismethod8,'III_Plan comp 438.68 {Plan 2}'!AP$15)),"",'III_Plan comp 438.68 {Plan 2}'!AP$15&amp;analysismethod8)</f>
        <v xml:space="preserve">Revealed Shopper: Network Participation &amp; Appointment Availability; 
</v>
      </c>
      <c r="CX35" s="251" t="str">
        <f>IF(ISNUMBER(FIND(analysismethod8,'III_Plan comp 438.68 {Plan 2}'!AQ$15)),"",'III_Plan comp 438.68 {Plan 2}'!AQ$15&amp;analysismethod8)</f>
        <v xml:space="preserve">Revealed Shopper: Network Participation &amp; Appointment Availability; 
</v>
      </c>
      <c r="CY35" s="251" t="str">
        <f>IF(ISNUMBER(FIND(analysismethod8,'III_Plan comp 438.68 {Plan 2}'!AR$15)),"",'III_Plan comp 438.68 {Plan 2}'!AR$15&amp;analysismethod8)</f>
        <v xml:space="preserve">Revealed Shopper: Network Participation &amp; Appointment Availability; 
</v>
      </c>
      <c r="CZ35" s="251" t="str">
        <f>IF(ISNUMBER(FIND(analysismethod8,'III_Plan comp 438.68 {Plan 2}'!AS$15)),"",'III_Plan comp 438.68 {Plan 2}'!AS$15&amp;analysismethod8)</f>
        <v xml:space="preserve">Revealed Shopper: Network Participation &amp; Appointment Availability; 
</v>
      </c>
      <c r="DA35" s="251" t="str">
        <f>IF(ISNUMBER(FIND(analysismethod8,'III_Plan comp 438.68 {Plan 2}'!AT$15)),"",'III_Plan comp 438.68 {Plan 2}'!AT$15&amp;analysismethod8)</f>
        <v xml:space="preserve">Revealed Shopper: Network Participation &amp; Appointment Availability; 
</v>
      </c>
      <c r="DB35" s="251" t="str">
        <f>IF(ISNUMBER(FIND(analysismethod8,'III_Plan comp 438.68 {Plan 2}'!AU$15)),"",'III_Plan comp 438.68 {Plan 2}'!AU$15&amp;analysismethod8)</f>
        <v xml:space="preserve">Revealed Shopper: Network Participation &amp; Appointment Availability; 
</v>
      </c>
      <c r="DC35" s="251" t="str">
        <f>IF(ISNUMBER(FIND(analysismethod8,'III_Plan comp 438.68 {Plan 2}'!AV$15)),"",'III_Plan comp 438.68 {Plan 2}'!AV$15&amp;analysismethod8)</f>
        <v xml:space="preserve">Revealed Shopper: Network Participation &amp; Appointment Availability; 
</v>
      </c>
      <c r="DD35" s="251" t="str">
        <f>IF(ISNUMBER(FIND(analysismethod8,'III_Plan comp 438.68 {Plan 2}'!AW$15)),"",'III_Plan comp 438.68 {Plan 2}'!AW$15&amp;analysismethod8)</f>
        <v xml:space="preserve">Revealed Shopper: Network Participation &amp; Appointment Availability; 
</v>
      </c>
      <c r="DE35" s="251" t="str">
        <f>IF(ISNUMBER(FIND(analysismethod8,'III_Plan comp 438.68 {Plan 2}'!AX$15)),"",'III_Plan comp 438.68 {Plan 2}'!AX$15&amp;analysismethod8)</f>
        <v xml:space="preserve">Revealed Shopper: Network Participation &amp; Appointment Availability; 
</v>
      </c>
      <c r="DF35" s="251" t="str">
        <f>IF(ISNUMBER(FIND(analysismethod8,'III_Plan comp 438.68 {Plan 2}'!AY$15)),"",'III_Plan comp 438.68 {Plan 2}'!AY$15&amp;analysismethod8)</f>
        <v xml:space="preserve">Revealed Shopper: Network Participation &amp; Appointment Availability; 
</v>
      </c>
      <c r="DG35" s="251" t="str">
        <f>IF(ISNUMBER(FIND(analysismethod8,'III_Plan comp 438.68 {Plan 2}'!AZ$15)),"",'III_Plan comp 438.68 {Plan 2}'!AZ$15&amp;analysismethod8)</f>
        <v xml:space="preserve">Revealed Shopper: Network Participation &amp; Appointment Availability; 
</v>
      </c>
      <c r="DH35" s="251" t="str">
        <f>IF(ISNUMBER(FIND(analysismethod8,'III_Plan comp 438.68 {Plan 2}'!BA$15)),"",'III_Plan comp 438.68 {Plan 2}'!BA$15&amp;analysismethod8)</f>
        <v xml:space="preserve">Revealed Shopper: Network Participation &amp; Appointment Availability; 
</v>
      </c>
      <c r="DI35" s="251" t="str">
        <f>IF(ISNUMBER(FIND(analysismethod8,'III_Plan comp 438.68 {Plan 2}'!BB$15)),"",'III_Plan comp 438.68 {Plan 2}'!BB$15&amp;analysismethod8)</f>
        <v xml:space="preserve">Revealed Shopper: Network Participation &amp; Appointment Availability; 
</v>
      </c>
      <c r="DJ35" s="251" t="str">
        <f>IF(ISNUMBER(FIND(analysismethod8,'III_Plan comp 438.68 {Plan 2}'!BC$15)),"",'III_Plan comp 438.68 {Plan 2}'!BC$15&amp;analysismethod8)</f>
        <v xml:space="preserve">Revealed Shopper: Network Participation &amp; Appointment Availability; 
</v>
      </c>
      <c r="DK35" s="251" t="str">
        <f>IF(ISNUMBER(FIND(analysismethod8,'III_Plan comp 438.68 {Plan 2}'!BD$15)),"",'III_Plan comp 438.68 {Plan 2}'!BD$15&amp;analysismethod8)</f>
        <v xml:space="preserve">Revealed Shopper: Network Participation &amp; Appointment Availability; 
</v>
      </c>
      <c r="DL35" s="251" t="str">
        <f>IF(ISNUMBER(FIND(analysismethod8,'III_Plan comp 438.68 {Plan 2}'!BE$15)),"",'III_Plan comp 438.68 {Plan 2}'!BE$15&amp;analysismethod8)</f>
        <v xml:space="preserve">Revealed Shopper: Network Participation &amp; Appointment Availability; 
</v>
      </c>
      <c r="DM35" s="251" t="str">
        <f>IF(ISNUMBER(FIND(analysismethod8,'III_Plan comp 438.68 {Plan 2}'!BF$15)),"",'III_Plan comp 438.68 {Plan 2}'!BF$15&amp;analysismethod8)</f>
        <v xml:space="preserve">Revealed Shopper: Network Participation &amp; Appointment Availability; 
</v>
      </c>
      <c r="DN35" s="251" t="str">
        <f>IF(ISNUMBER(FIND(analysismethod8,'III_Plan comp 438.68 {Plan 2}'!BG$15)),"",'III_Plan comp 438.68 {Plan 2}'!BG$15&amp;analysismethod8)</f>
        <v xml:space="preserve">Revealed Shopper: Network Participation &amp; Appointment Availability; 
</v>
      </c>
      <c r="DO35" s="251" t="str">
        <f>IF(ISNUMBER(FIND(analysismethod8,'III_Plan comp 438.68 {Plan 2}'!BH$15)),"",'III_Plan comp 438.68 {Plan 2}'!BH$15&amp;analysismethod8)</f>
        <v xml:space="preserve">Revealed Shopper: Network Participation &amp; Appointment Availability; 
</v>
      </c>
      <c r="DP35" s="251" t="str">
        <f>IF(ISNUMBER(FIND(analysismethod8,'III_Plan comp 438.68 {Plan 2}'!BI$15)),"",'III_Plan comp 438.68 {Plan 2}'!BI$15&amp;analysismethod8)</f>
        <v xml:space="preserve">Revealed Shopper: Network Participation &amp; Appointment Availability; 
</v>
      </c>
      <c r="DQ35" s="251" t="str">
        <f>IF(ISNUMBER(FIND(analysismethod8,'III_Plan comp 438.68 {Plan 2}'!BJ$15)),"",'III_Plan comp 438.68 {Plan 2}'!BJ$15&amp;analysismethod8)</f>
        <v xml:space="preserve">Revealed Shopper: Network Participation &amp; Appointment Availability; 
</v>
      </c>
      <c r="DR35" s="251" t="str">
        <f>IF(ISNUMBER(FIND(analysismethod8,'III_Plan comp 438.68 {Plan 2}'!BK$15)),"",'III_Plan comp 438.68 {Plan 2}'!BK$15&amp;analysismethod8)</f>
        <v xml:space="preserve">Revealed Shopper: Network Participation &amp; Appointment Availability; 
</v>
      </c>
      <c r="DS35" s="251" t="str">
        <f>IF(ISNUMBER(FIND(analysismethod8,'III_Plan comp 438.68 {Plan 2}'!BL$15)),"",'III_Plan comp 438.68 {Plan 2}'!BL$15&amp;analysismethod8)</f>
        <v xml:space="preserve">Revealed Shopper: Network Participation &amp; Appointment Availability; 
</v>
      </c>
      <c r="DT35" s="251" t="str">
        <f>IF(ISNUMBER(FIND(analysismethod8,'III_Plan comp 438.68 {Plan 2}'!BM$15)),"",'III_Plan comp 438.68 {Plan 2}'!BM$15&amp;analysismethod8)</f>
        <v xml:space="preserve">Revealed Shopper: Network Participation &amp; Appointment Availability; 
</v>
      </c>
      <c r="DU35" s="251" t="str">
        <f>IF(ISNUMBER(FIND(analysismethod8,'III_Plan comp 438.68 {Plan 2}'!BN$15)),"",'III_Plan comp 438.68 {Plan 2}'!BN$15&amp;analysismethod8)</f>
        <v xml:space="preserve">Revealed Shopper: Network Participation &amp; Appointment Availability; 
</v>
      </c>
      <c r="DV35" s="251" t="str">
        <f>IF(ISNUMBER(FIND(analysismethod8,'III_Plan comp 438.68 {Plan 2}'!BO$15)),"",'III_Plan comp 438.68 {Plan 2}'!BO$15&amp;analysismethod8)</f>
        <v xml:space="preserve">Revealed Shopper: Network Participation &amp; Appointment Availability; 
</v>
      </c>
      <c r="DW35" s="251" t="str">
        <f>IF(ISNUMBER(FIND(analysismethod8,'III_Plan comp 438.68 {Plan 2}'!BP$15)),"",'III_Plan comp 438.68 {Plan 2}'!BP$15&amp;analysismethod8)</f>
        <v xml:space="preserve">Revealed Shopper: Network Participation &amp; Appointment Availability; 
</v>
      </c>
      <c r="DX35" s="251" t="str">
        <f>IF(ISNUMBER(FIND(analysismethod8,'III_Plan comp 438.68 {Plan 2}'!BQ$15)),"",'III_Plan comp 438.68 {Plan 2}'!BQ$15&amp;analysismethod8)</f>
        <v xml:space="preserve">Revealed Shopper: Network Participation &amp; Appointment Availability; 
</v>
      </c>
      <c r="DY35" s="251" t="str">
        <f>IF(ISNUMBER(FIND(analysismethod8,'III_Plan comp 438.68 {Plan 2}'!BR$15)),"",'III_Plan comp 438.68 {Plan 2}'!BR$15&amp;analysismethod8)</f>
        <v xml:space="preserve">Revealed Shopper: Network Participation &amp; Appointment Availability; 
</v>
      </c>
      <c r="DZ35" s="251" t="str">
        <f>IF(ISNUMBER(FIND(analysismethod8,'III_Plan comp 438.68 {Plan 2}'!BS$15)),"",'III_Plan comp 438.68 {Plan 2}'!BS$15&amp;analysismethod8)</f>
        <v xml:space="preserve">Revealed Shopper: Network Participation &amp; Appointment Availability; 
</v>
      </c>
      <c r="EA35" s="251" t="str">
        <f>IF(ISNUMBER(FIND(analysismethod8,'III_Plan comp 438.68 {Plan 2}'!BT$15)),"",'III_Plan comp 438.68 {Plan 2}'!BT$15&amp;analysismethod8)</f>
        <v xml:space="preserve">Revealed Shopper: Network Participation &amp; Appointment Availability; 
</v>
      </c>
      <c r="EB35" s="251" t="str">
        <f>IF(ISNUMBER(FIND(analysismethod8,'III_Plan comp 438.68 {Plan 2}'!BU$15)),"",'III_Plan comp 438.68 {Plan 2}'!BU$15&amp;analysismethod8)</f>
        <v xml:space="preserve">Revealed Shopper: Network Participation &amp; Appointment Availability; 
</v>
      </c>
      <c r="EC35" s="251" t="str">
        <f>IF(ISNUMBER(FIND(analysismethod8,'III_Plan comp 438.68 {Plan 2}'!BV$15)),"",'III_Plan comp 438.68 {Plan 2}'!BV$15&amp;analysismethod8)</f>
        <v xml:space="preserve">Revealed Shopper: Network Participation &amp; Appointment Availability; 
</v>
      </c>
      <c r="ED35" s="251" t="str">
        <f>IF(ISNUMBER(FIND(analysismethod8,'III_Plan comp 438.68 {Plan 2}'!BW$15)),"",'III_Plan comp 438.68 {Plan 2}'!BW$15&amp;analysismethod8)</f>
        <v xml:space="preserve">Revealed Shopper: Network Participation &amp; Appointment Availability; 
</v>
      </c>
      <c r="EE35" s="251" t="str">
        <f>IF(ISNUMBER(FIND(analysismethod8,'III_Plan comp 438.68 {Plan 2}'!BX$15)),"",'III_Plan comp 438.68 {Plan 2}'!BX$15&amp;analysismethod8)</f>
        <v xml:space="preserve">Revealed Shopper: Network Participation &amp; Appointment Availability; 
</v>
      </c>
      <c r="EF35" s="251" t="str">
        <f>IF(ISNUMBER(FIND(analysismethod8,'III_Plan comp 438.68 {Plan 2}'!BY$15)),"",'III_Plan comp 438.68 {Plan 2}'!BY$15&amp;analysismethod8)</f>
        <v xml:space="preserve">Revealed Shopper: Network Participation &amp; Appointment Availability; 
</v>
      </c>
      <c r="EG35" s="251" t="str">
        <f>IF(ISNUMBER(FIND(analysismethod8,'III_Plan comp 438.68 {Plan 2}'!BZ$15)),"",'III_Plan comp 438.68 {Plan 2}'!BZ$15&amp;analysismethod8)</f>
        <v xml:space="preserve">Revealed Shopper: Network Participation &amp; Appointment Availability; 
</v>
      </c>
      <c r="EH35" s="251" t="str">
        <f>IF(ISNUMBER(FIND(analysismethod8,'III_Plan comp 438.68 {Plan 2}'!CA$15)),"",'III_Plan comp 438.68 {Plan 2}'!CA$15&amp;analysismethod8)</f>
        <v xml:space="preserve">Revealed Shopper: Network Participation &amp; Appointment Availability; 
</v>
      </c>
      <c r="EI35" s="251" t="str">
        <f>IF(ISNUMBER(FIND(analysismethod8,'III_Plan comp 438.68 {Plan 2}'!CB$15)),"",'III_Plan comp 438.68 {Plan 2}'!CB$15&amp;analysismethod8)</f>
        <v xml:space="preserve">Revealed Shopper: Network Participation &amp; Appointment Availability; 
</v>
      </c>
      <c r="EJ35" s="251" t="str">
        <f>IF(ISNUMBER(FIND(analysismethod8,'III_Plan comp 438.68 {Plan 2}'!CC$15)),"",'III_Plan comp 438.68 {Plan 2}'!CC$15&amp;analysismethod8)</f>
        <v xml:space="preserve">Revealed Shopper: Network Participation &amp; Appointment Availability; 
</v>
      </c>
      <c r="EK35" s="251" t="str">
        <f>IF(ISNUMBER(FIND(analysismethod8,'III_Plan comp 438.68 {Plan 2}'!CD$15)),"",'III_Plan comp 438.68 {Plan 2}'!CD$15&amp;analysismethod8)</f>
        <v xml:space="preserve">Revealed Shopper: Network Participation &amp; Appointment Availability; 
</v>
      </c>
      <c r="EL35" s="251" t="str">
        <f>IF(ISNUMBER(FIND(analysismethod8,'III_Plan comp 438.68 {Plan 2}'!CE$15)),"",'III_Plan comp 438.68 {Plan 2}'!CE$15&amp;analysismethod8)</f>
        <v xml:space="preserve">Revealed Shopper: Network Participation &amp; Appointment Availability; 
</v>
      </c>
      <c r="EM35" s="251" t="str">
        <f>IF(ISNUMBER(FIND(analysismethod8,'III_Plan comp 438.68 {Plan 2}'!CF$15)),"",'III_Plan comp 438.68 {Plan 2}'!CF$15&amp;analysismethod8)</f>
        <v xml:space="preserve">Revealed Shopper: Network Participation &amp; Appointment Availability; 
</v>
      </c>
      <c r="EN35" s="251" t="str">
        <f>IF(ISNUMBER(FIND(analysismethod8,'III_Plan comp 438.68 {Plan 2}'!CG$15)),"",'III_Plan comp 438.68 {Plan 2}'!CG$15&amp;analysismethod8)</f>
        <v xml:space="preserve">Revealed Shopper: Network Participation &amp; Appointment Availability; 
</v>
      </c>
      <c r="EO35" s="251" t="str">
        <f>IF(ISNUMBER(FIND(analysismethod8,'III_Plan comp 438.68 {Plan 2}'!CH$15)),"",'III_Plan comp 438.68 {Plan 2}'!CH$15&amp;analysismethod8)</f>
        <v xml:space="preserve">Revealed Shopper: Network Participation &amp; Appointment Availability; 
</v>
      </c>
      <c r="EP35" s="251" t="str">
        <f>IF(ISNUMBER(FIND(analysismethod8,'III_Plan comp 438.68 {Plan 2}'!CI$15)),"",'III_Plan comp 438.68 {Plan 2}'!CI$15&amp;analysismethod8)</f>
        <v xml:space="preserve">Revealed Shopper: Network Participation &amp; Appointment Availability; 
</v>
      </c>
      <c r="EQ35" s="251" t="str">
        <f>IF(ISNUMBER(FIND(analysismethod8,'III_Plan comp 438.68 {Plan 2}'!CJ$15)),"",'III_Plan comp 438.68 {Plan 2}'!CJ$15&amp;analysismethod8)</f>
        <v xml:space="preserve">Revealed Shopper: Network Participation &amp; Appointment Availability; 
</v>
      </c>
      <c r="ER35" s="251" t="str">
        <f>IF(ISNUMBER(FIND(analysismethod8,'III_Plan comp 438.68 {Plan 2}'!CK$15)),"",'III_Plan comp 438.68 {Plan 2}'!CK$15&amp;analysismethod8)</f>
        <v xml:space="preserve">Revealed Shopper: Network Participation &amp; Appointment Availability; 
</v>
      </c>
      <c r="ES35" s="251" t="str">
        <f>IF(ISNUMBER(FIND(analysismethod8,'III_Plan comp 438.68 {Plan 2}'!CL$15)),"",'III_Plan comp 438.68 {Plan 2}'!CL$15&amp;analysismethod8)</f>
        <v xml:space="preserve">Revealed Shopper: Network Participation &amp; Appointment Availability; 
</v>
      </c>
      <c r="ET35" s="251" t="str">
        <f>IF(ISNUMBER(FIND(analysismethod8,'III_Plan comp 438.68 {Plan 2}'!CM$15)),"",'III_Plan comp 438.68 {Plan 2}'!CM$15&amp;analysismethod8)</f>
        <v xml:space="preserve">Revealed Shopper: Network Participation &amp; Appointment Availability; 
</v>
      </c>
      <c r="EU35" s="251" t="str">
        <f>IF(ISNUMBER(FIND(analysismethod8,'III_Plan comp 438.68 {Plan 2}'!CN$15)),"",'III_Plan comp 438.68 {Plan 2}'!CN$15&amp;analysismethod8)</f>
        <v xml:space="preserve">Revealed Shopper: Network Participation &amp; Appointment Availability; 
</v>
      </c>
      <c r="EV35" s="251" t="str">
        <f>IF(ISNUMBER(FIND(analysismethod8,'III_Plan comp 438.68 {Plan 2}'!CO$15)),"",'III_Plan comp 438.68 {Plan 2}'!CO$15&amp;analysismethod8)</f>
        <v xml:space="preserve">Revealed Shopper: Network Participation &amp; Appointment Availability; 
</v>
      </c>
      <c r="EW35" s="251" t="str">
        <f>IF(ISNUMBER(FIND(analysismethod8,'III_Plan comp 438.68 {Plan 2}'!CP$15)),"",'III_Plan comp 438.68 {Plan 2}'!CP$15&amp;analysismethod8)</f>
        <v xml:space="preserve">Revealed Shopper: Network Participation &amp; Appointment Availability; 
</v>
      </c>
      <c r="EX35" s="251" t="str">
        <f>IF(ISNUMBER(FIND(analysismethod8,'III_Plan comp 438.68 {Plan 2}'!CQ$15)),"",'III_Plan comp 438.68 {Plan 2}'!CQ$15&amp;analysismethod8)</f>
        <v xml:space="preserve">Revealed Shopper: Network Participation &amp; Appointment Availability; 
</v>
      </c>
      <c r="EY35" s="251" t="str">
        <f>IF(ISNUMBER(FIND(analysismethod8,'III_Plan comp 438.68 {Plan 2}'!CR$15)),"",'III_Plan comp 438.68 {Plan 2}'!CR$15&amp;analysismethod8)</f>
        <v xml:space="preserve">Revealed Shopper: Network Participation &amp; Appointment Availability; 
</v>
      </c>
      <c r="EZ35" s="251" t="str">
        <f>IF(ISNUMBER(FIND(analysismethod8,'III_Plan comp 438.68 {Plan 2}'!CS$15)),"",'III_Plan comp 438.68 {Plan 2}'!CS$15&amp;analysismethod8)</f>
        <v xml:space="preserve">Revealed Shopper: Network Participation &amp; Appointment Availability; 
</v>
      </c>
      <c r="FA35" s="251" t="str">
        <f>IF(ISNUMBER(FIND(analysismethod8,'III_Plan comp 438.68 {Plan 2}'!CT$15)),"",'III_Plan comp 438.68 {Plan 2}'!CT$15&amp;analysismethod8)</f>
        <v xml:space="preserve">Revealed Shopper: Network Participation &amp; Appointment Availability; 
</v>
      </c>
      <c r="FB35" s="251" t="str">
        <f>IF(ISNUMBER(FIND(analysismethod8,'III_Plan comp 438.68 {Plan 2}'!CU$15)),"",'III_Plan comp 438.68 {Plan 2}'!CU$15&amp;analysismethod8)</f>
        <v xml:space="preserve">Revealed Shopper: Network Participation &amp; Appointment Availability; 
</v>
      </c>
      <c r="FC35" s="251" t="str">
        <f>IF(ISNUMBER(FIND(analysismethod8,'III_Plan comp 438.68 {Plan 2}'!CV$15)),"",'III_Plan comp 438.68 {Plan 2}'!CV$15&amp;analysismethod8)</f>
        <v xml:space="preserve">Revealed Shopper: Network Participation &amp; Appointment Availability; 
</v>
      </c>
      <c r="FD35" s="251" t="str">
        <f>IF(ISNUMBER(FIND(analysismethod8,'III_Plan comp 438.68 {Plan 2}'!CW$15)),"",'III_Plan comp 438.68 {Plan 2}'!CW$15&amp;analysismethod8)</f>
        <v xml:space="preserve">Revealed Shopper: Network Participation &amp; Appointment Availability; 
</v>
      </c>
      <c r="FE35" s="251" t="str">
        <f>IF(ISNUMBER(FIND(analysismethod8,'III_Plan comp 438.68 {Plan 2}'!CX$15)),"",'III_Plan comp 438.68 {Plan 2}'!CX$15&amp;analysismethod8)</f>
        <v xml:space="preserve">Revealed Shopper: Network Participation &amp; Appointment Availability; 
</v>
      </c>
      <c r="FF35" s="251" t="str">
        <f>IF(ISNUMBER(FIND(analysismethod8,'III_Plan comp 438.68 {Plan 2}'!CY$15)),"",'III_Plan comp 438.68 {Plan 2}'!CY$15&amp;analysismethod8)</f>
        <v xml:space="preserve">Revealed Shopper: Network Participation &amp; Appointment Availability; 
</v>
      </c>
      <c r="FG35" s="251" t="str">
        <f>IF(ISNUMBER(FIND(analysismethod8,'III_Plan comp 438.68 {Plan 2}'!CZ$15)),"",'III_Plan comp 438.68 {Plan 2}'!CZ$15&amp;analysismethod8)</f>
        <v xml:space="preserve">Revealed Shopper: Network Participation &amp; Appointment Availability; 
</v>
      </c>
    </row>
    <row r="36" spans="2:163">
      <c r="B36" s="11" t="s">
        <v>746</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FTE Ratio Analysis; 
</v>
      </c>
      <c r="BM36" s="251" t="str">
        <f>IF(ISNUMBER(FIND(analysismethod9,'III_Plan comp 438.68 {Plan 2}'!F$15)),"",'III_Plan comp 438.68 {Plan 2}'!F$15&amp;analysismethod9)</f>
        <v xml:space="preserve">FTE Ratio Analysis; 
</v>
      </c>
      <c r="BN36" s="251" t="str">
        <f>IF(ISNUMBER(FIND(analysismethod9,'III_Plan comp 438.68 {Plan 2}'!G$15)),"",'III_Plan comp 438.68 {Plan 2}'!G$15&amp;analysismethod9)</f>
        <v xml:space="preserve">FTE Ratio Analysis; 
</v>
      </c>
      <c r="BO36" s="251" t="str">
        <f>IF(ISNUMBER(FIND(analysismethod9,'III_Plan comp 438.68 {Plan 2}'!H$15)),"",'III_Plan comp 438.68 {Plan 2}'!H$15&amp;analysismethod9)</f>
        <v xml:space="preserve">FTE Ratio Analysis; 
</v>
      </c>
      <c r="BP36" s="251" t="str">
        <f>IF(ISNUMBER(FIND(analysismethod9,'III_Plan comp 438.68 {Plan 2}'!I$15)),"",'III_Plan comp 438.68 {Plan 2}'!I$15&amp;analysismethod9)</f>
        <v xml:space="preserve">FTE Ratio Analysis; 
</v>
      </c>
      <c r="BQ36" s="251" t="str">
        <f>IF(ISNUMBER(FIND(analysismethod9,'III_Plan comp 438.68 {Plan 2}'!J$15)),"",'III_Plan comp 438.68 {Plan 2}'!J$15&amp;analysismethod9)</f>
        <v xml:space="preserve">FTE Ratio Analysis; 
</v>
      </c>
      <c r="BR36" s="251" t="str">
        <f>IF(ISNUMBER(FIND(analysismethod9,'III_Plan comp 438.68 {Plan 2}'!K$15)),"",'III_Plan comp 438.68 {Plan 2}'!K$15&amp;analysismethod9)</f>
        <v xml:space="preserve">FTE Ratio Analysis; 
</v>
      </c>
      <c r="BS36" s="251" t="str">
        <f>IF(ISNUMBER(FIND(analysismethod9,'III_Plan comp 438.68 {Plan 2}'!L$15)),"",'III_Plan comp 438.68 {Plan 2}'!L$15&amp;analysismethod9)</f>
        <v xml:space="preserve">FTE Ratio Analysis; 
</v>
      </c>
      <c r="BT36" s="251" t="str">
        <f>IF(ISNUMBER(FIND(analysismethod9,'III_Plan comp 438.68 {Plan 2}'!M$15)),"",'III_Plan comp 438.68 {Plan 2}'!M$15&amp;analysismethod9)</f>
        <v xml:space="preserve">FTE Ratio Analysis; 
</v>
      </c>
      <c r="BU36" s="251" t="str">
        <f>IF(ISNUMBER(FIND(analysismethod9,'III_Plan comp 438.68 {Plan 2}'!N$15)),"",'III_Plan comp 438.68 {Plan 2}'!N$15&amp;analysismethod9)</f>
        <v xml:space="preserve">FTE Ratio Analysis; 
</v>
      </c>
      <c r="BV36" s="251" t="str">
        <f>IF(ISNUMBER(FIND(analysismethod9,'III_Plan comp 438.68 {Plan 2}'!O$15)),"",'III_Plan comp 438.68 {Plan 2}'!O$15&amp;analysismethod9)</f>
        <v xml:space="preserve">FTE Ratio Analysis; 
</v>
      </c>
      <c r="BW36" s="251" t="str">
        <f>IF(ISNUMBER(FIND(analysismethod9,'III_Plan comp 438.68 {Plan 2}'!P$15)),"",'III_Plan comp 438.68 {Plan 2}'!P$15&amp;analysismethod9)</f>
        <v xml:space="preserve">FTE Ratio Analysis; 
</v>
      </c>
      <c r="BX36" s="251" t="str">
        <f>IF(ISNUMBER(FIND(analysismethod9,'III_Plan comp 438.68 {Plan 2}'!Q$15)),"",'III_Plan comp 438.68 {Plan 2}'!Q$15&amp;analysismethod9)</f>
        <v xml:space="preserve">FTE Ratio Analysis; 
</v>
      </c>
      <c r="BY36" s="251" t="str">
        <f>IF(ISNUMBER(FIND(analysismethod9,'III_Plan comp 438.68 {Plan 2}'!R$15)),"",'III_Plan comp 438.68 {Plan 2}'!R$15&amp;analysismethod9)</f>
        <v xml:space="preserve">FTE Ratio Analysis; 
</v>
      </c>
      <c r="BZ36" s="251" t="str">
        <f>IF(ISNUMBER(FIND(analysismethod9,'III_Plan comp 438.68 {Plan 2}'!S$15)),"",'III_Plan comp 438.68 {Plan 2}'!S$15&amp;analysismethod9)</f>
        <v xml:space="preserve">FTE Ratio Analysis; 
</v>
      </c>
      <c r="CA36" s="251" t="str">
        <f>IF(ISNUMBER(FIND(analysismethod9,'III_Plan comp 438.68 {Plan 2}'!T$15)),"",'III_Plan comp 438.68 {Plan 2}'!T$15&amp;analysismethod9)</f>
        <v xml:space="preserve">FTE Ratio Analysis; 
</v>
      </c>
      <c r="CB36" s="251" t="str">
        <f>IF(ISNUMBER(FIND(analysismethod9,'III_Plan comp 438.68 {Plan 2}'!U$15)),"",'III_Plan comp 438.68 {Plan 2}'!U$15&amp;analysismethod9)</f>
        <v xml:space="preserve">FTE Ratio Analysis; 
</v>
      </c>
      <c r="CC36" s="251" t="str">
        <f>IF(ISNUMBER(FIND(analysismethod9,'III_Plan comp 438.68 {Plan 2}'!V$15)),"",'III_Plan comp 438.68 {Plan 2}'!V$15&amp;analysismethod9)</f>
        <v xml:space="preserve">FTE Ratio Analysis; 
</v>
      </c>
      <c r="CD36" s="251" t="str">
        <f>IF(ISNUMBER(FIND(analysismethod9,'III_Plan comp 438.68 {Plan 2}'!W$15)),"",'III_Plan comp 438.68 {Plan 2}'!W$15&amp;analysismethod9)</f>
        <v xml:space="preserve">FTE Ratio Analysis; 
</v>
      </c>
      <c r="CE36" s="251" t="str">
        <f>IF(ISNUMBER(FIND(analysismethod9,'III_Plan comp 438.68 {Plan 2}'!X$15)),"",'III_Plan comp 438.68 {Plan 2}'!X$15&amp;analysismethod9)</f>
        <v xml:space="preserve">FTE Ratio Analysis; 
</v>
      </c>
      <c r="CF36" s="251" t="str">
        <f>IF(ISNUMBER(FIND(analysismethod9,'III_Plan comp 438.68 {Plan 2}'!Y$15)),"",'III_Plan comp 438.68 {Plan 2}'!Y$15&amp;analysismethod9)</f>
        <v xml:space="preserve">FTE Ratio Analysis; 
</v>
      </c>
      <c r="CG36" s="251" t="str">
        <f>IF(ISNUMBER(FIND(analysismethod9,'III_Plan comp 438.68 {Plan 2}'!Z$15)),"",'III_Plan comp 438.68 {Plan 2}'!Z$15&amp;analysismethod9)</f>
        <v xml:space="preserve">FTE Ratio Analysis; 
</v>
      </c>
      <c r="CH36" s="251" t="str">
        <f>IF(ISNUMBER(FIND(analysismethod9,'III_Plan comp 438.68 {Plan 2}'!AA$15)),"",'III_Plan comp 438.68 {Plan 2}'!AA$15&amp;analysismethod9)</f>
        <v xml:space="preserve">FTE Ratio Analysis; 
</v>
      </c>
      <c r="CI36" s="251" t="str">
        <f>IF(ISNUMBER(FIND(analysismethod9,'III_Plan comp 438.68 {Plan 2}'!AB$15)),"",'III_Plan comp 438.68 {Plan 2}'!AB$15&amp;analysismethod9)</f>
        <v xml:space="preserve">FTE Ratio Analysis; 
</v>
      </c>
      <c r="CJ36" s="251" t="str">
        <f>IF(ISNUMBER(FIND(analysismethod9,'III_Plan comp 438.68 {Plan 2}'!AC$15)),"",'III_Plan comp 438.68 {Plan 2}'!AC$15&amp;analysismethod9)</f>
        <v xml:space="preserve">FTE Ratio Analysis; 
</v>
      </c>
      <c r="CK36" s="251" t="str">
        <f>IF(ISNUMBER(FIND(analysismethod9,'III_Plan comp 438.68 {Plan 2}'!AD$15)),"",'III_Plan comp 438.68 {Plan 2}'!AD$15&amp;analysismethod9)</f>
        <v xml:space="preserve">FTE Ratio Analysis; 
</v>
      </c>
      <c r="CL36" s="251" t="str">
        <f>IF(ISNUMBER(FIND(analysismethod9,'III_Plan comp 438.68 {Plan 2}'!AE$15)),"",'III_Plan comp 438.68 {Plan 2}'!AE$15&amp;analysismethod9)</f>
        <v xml:space="preserve">FTE Ratio Analysis; 
</v>
      </c>
      <c r="CM36" s="251" t="str">
        <f>IF(ISNUMBER(FIND(analysismethod9,'III_Plan comp 438.68 {Plan 2}'!AF$15)),"",'III_Plan comp 438.68 {Plan 2}'!AF$15&amp;analysismethod9)</f>
        <v xml:space="preserve">FTE Ratio Analysis; 
</v>
      </c>
      <c r="CN36" s="251" t="str">
        <f>IF(ISNUMBER(FIND(analysismethod9,'III_Plan comp 438.68 {Plan 2}'!AG$15)),"",'III_Plan comp 438.68 {Plan 2}'!AG$15&amp;analysismethod9)</f>
        <v xml:space="preserve">FTE Ratio Analysis; 
</v>
      </c>
      <c r="CO36" s="251" t="str">
        <f>IF(ISNUMBER(FIND(analysismethod9,'III_Plan comp 438.68 {Plan 2}'!AH$15)),"",'III_Plan comp 438.68 {Plan 2}'!AH$15&amp;analysismethod9)</f>
        <v xml:space="preserve">FTE Ratio Analysis; 
</v>
      </c>
      <c r="CP36" s="251" t="str">
        <f>IF(ISNUMBER(FIND(analysismethod9,'III_Plan comp 438.68 {Plan 2}'!AI$15)),"",'III_Plan comp 438.68 {Plan 2}'!AI$15&amp;analysismethod9)</f>
        <v xml:space="preserve">FTE Ratio Analysis; 
</v>
      </c>
      <c r="CQ36" s="251" t="str">
        <f>IF(ISNUMBER(FIND(analysismethod9,'III_Plan comp 438.68 {Plan 2}'!AJ$15)),"",'III_Plan comp 438.68 {Plan 2}'!AJ$15&amp;analysismethod9)</f>
        <v xml:space="preserve">FTE Ratio Analysis; 
</v>
      </c>
      <c r="CR36" s="251" t="str">
        <f>IF(ISNUMBER(FIND(analysismethod9,'III_Plan comp 438.68 {Plan 2}'!AK$15)),"",'III_Plan comp 438.68 {Plan 2}'!AK$15&amp;analysismethod9)</f>
        <v xml:space="preserve">FTE Ratio Analysis; 
</v>
      </c>
      <c r="CS36" s="251" t="str">
        <f>IF(ISNUMBER(FIND(analysismethod9,'III_Plan comp 438.68 {Plan 2}'!AL$15)),"",'III_Plan comp 438.68 {Plan 2}'!AL$15&amp;analysismethod9)</f>
        <v xml:space="preserve">FTE Ratio Analysis; 
</v>
      </c>
      <c r="CT36" s="251" t="str">
        <f>IF(ISNUMBER(FIND(analysismethod9,'III_Plan comp 438.68 {Plan 2}'!AM$15)),"",'III_Plan comp 438.68 {Plan 2}'!AM$15&amp;analysismethod9)</f>
        <v xml:space="preserve">FTE Ratio Analysis; 
</v>
      </c>
      <c r="CU36" s="251" t="str">
        <f>IF(ISNUMBER(FIND(analysismethod9,'III_Plan comp 438.68 {Plan 2}'!AN$15)),"",'III_Plan comp 438.68 {Plan 2}'!AN$15&amp;analysismethod9)</f>
        <v xml:space="preserve">FTE Ratio Analysis; 
</v>
      </c>
      <c r="CV36" s="251" t="str">
        <f>IF(ISNUMBER(FIND(analysismethod9,'III_Plan comp 438.68 {Plan 2}'!AO$15)),"",'III_Plan comp 438.68 {Plan 2}'!AO$15&amp;analysismethod9)</f>
        <v xml:space="preserve">FTE Ratio Analysis; 
</v>
      </c>
      <c r="CW36" s="251" t="str">
        <f>IF(ISNUMBER(FIND(analysismethod9,'III_Plan comp 438.68 {Plan 2}'!AP$15)),"",'III_Plan comp 438.68 {Plan 2}'!AP$15&amp;analysismethod9)</f>
        <v xml:space="preserve">FTE Ratio Analysis; 
</v>
      </c>
      <c r="CX36" s="251" t="str">
        <f>IF(ISNUMBER(FIND(analysismethod9,'III_Plan comp 438.68 {Plan 2}'!AQ$15)),"",'III_Plan comp 438.68 {Plan 2}'!AQ$15&amp;analysismethod9)</f>
        <v xml:space="preserve">FTE Ratio Analysis; 
</v>
      </c>
      <c r="CY36" s="251" t="str">
        <f>IF(ISNUMBER(FIND(analysismethod9,'III_Plan comp 438.68 {Plan 2}'!AR$15)),"",'III_Plan comp 438.68 {Plan 2}'!AR$15&amp;analysismethod9)</f>
        <v xml:space="preserve">FTE Ratio Analysis; 
</v>
      </c>
      <c r="CZ36" s="251" t="str">
        <f>IF(ISNUMBER(FIND(analysismethod9,'III_Plan comp 438.68 {Plan 2}'!AS$15)),"",'III_Plan comp 438.68 {Plan 2}'!AS$15&amp;analysismethod9)</f>
        <v xml:space="preserve">FTE Ratio Analysis; 
</v>
      </c>
      <c r="DA36" s="251" t="str">
        <f>IF(ISNUMBER(FIND(analysismethod9,'III_Plan comp 438.68 {Plan 2}'!AT$15)),"",'III_Plan comp 438.68 {Plan 2}'!AT$15&amp;analysismethod9)</f>
        <v xml:space="preserve">FTE Ratio Analysis; 
</v>
      </c>
      <c r="DB36" s="251" t="str">
        <f>IF(ISNUMBER(FIND(analysismethod9,'III_Plan comp 438.68 {Plan 2}'!AU$15)),"",'III_Plan comp 438.68 {Plan 2}'!AU$15&amp;analysismethod9)</f>
        <v xml:space="preserve">FTE Ratio Analysis; 
</v>
      </c>
      <c r="DC36" s="251" t="str">
        <f>IF(ISNUMBER(FIND(analysismethod9,'III_Plan comp 438.68 {Plan 2}'!AV$15)),"",'III_Plan comp 438.68 {Plan 2}'!AV$15&amp;analysismethod9)</f>
        <v xml:space="preserve">FTE Ratio Analysis; 
</v>
      </c>
      <c r="DD36" s="251" t="str">
        <f>IF(ISNUMBER(FIND(analysismethod9,'III_Plan comp 438.68 {Plan 2}'!AW$15)),"",'III_Plan comp 438.68 {Plan 2}'!AW$15&amp;analysismethod9)</f>
        <v xml:space="preserve">FTE Ratio Analysis; 
</v>
      </c>
      <c r="DE36" s="251" t="str">
        <f>IF(ISNUMBER(FIND(analysismethod9,'III_Plan comp 438.68 {Plan 2}'!AX$15)),"",'III_Plan comp 438.68 {Plan 2}'!AX$15&amp;analysismethod9)</f>
        <v xml:space="preserve">FTE Ratio Analysis; 
</v>
      </c>
      <c r="DF36" s="251" t="str">
        <f>IF(ISNUMBER(FIND(analysismethod9,'III_Plan comp 438.68 {Plan 2}'!AY$15)),"",'III_Plan comp 438.68 {Plan 2}'!AY$15&amp;analysismethod9)</f>
        <v xml:space="preserve">FTE Ratio Analysis; 
</v>
      </c>
      <c r="DG36" s="251" t="str">
        <f>IF(ISNUMBER(FIND(analysismethod9,'III_Plan comp 438.68 {Plan 2}'!AZ$15)),"",'III_Plan comp 438.68 {Plan 2}'!AZ$15&amp;analysismethod9)</f>
        <v xml:space="preserve">FTE Ratio Analysis; 
</v>
      </c>
      <c r="DH36" s="251" t="str">
        <f>IF(ISNUMBER(FIND(analysismethod9,'III_Plan comp 438.68 {Plan 2}'!BA$15)),"",'III_Plan comp 438.68 {Plan 2}'!BA$15&amp;analysismethod9)</f>
        <v xml:space="preserve">FTE Ratio Analysis; 
</v>
      </c>
      <c r="DI36" s="251" t="str">
        <f>IF(ISNUMBER(FIND(analysismethod9,'III_Plan comp 438.68 {Plan 2}'!BB$15)),"",'III_Plan comp 438.68 {Plan 2}'!BB$15&amp;analysismethod9)</f>
        <v xml:space="preserve">FTE Ratio Analysis; 
</v>
      </c>
      <c r="DJ36" s="251" t="str">
        <f>IF(ISNUMBER(FIND(analysismethod9,'III_Plan comp 438.68 {Plan 2}'!BC$15)),"",'III_Plan comp 438.68 {Plan 2}'!BC$15&amp;analysismethod9)</f>
        <v xml:space="preserve">FTE Ratio Analysis; 
</v>
      </c>
      <c r="DK36" s="251" t="str">
        <f>IF(ISNUMBER(FIND(analysismethod9,'III_Plan comp 438.68 {Plan 2}'!BD$15)),"",'III_Plan comp 438.68 {Plan 2}'!BD$15&amp;analysismethod9)</f>
        <v xml:space="preserve">FTE Ratio Analysis; 
</v>
      </c>
      <c r="DL36" s="251" t="str">
        <f>IF(ISNUMBER(FIND(analysismethod9,'III_Plan comp 438.68 {Plan 2}'!BE$15)),"",'III_Plan comp 438.68 {Plan 2}'!BE$15&amp;analysismethod9)</f>
        <v xml:space="preserve">FTE Ratio Analysis; 
</v>
      </c>
      <c r="DM36" s="251" t="str">
        <f>IF(ISNUMBER(FIND(analysismethod9,'III_Plan comp 438.68 {Plan 2}'!BF$15)),"",'III_Plan comp 438.68 {Plan 2}'!BF$15&amp;analysismethod9)</f>
        <v xml:space="preserve">FTE Ratio Analysis; 
</v>
      </c>
      <c r="DN36" s="251" t="str">
        <f>IF(ISNUMBER(FIND(analysismethod9,'III_Plan comp 438.68 {Plan 2}'!BG$15)),"",'III_Plan comp 438.68 {Plan 2}'!BG$15&amp;analysismethod9)</f>
        <v xml:space="preserve">FTE Ratio Analysis; 
</v>
      </c>
      <c r="DO36" s="251" t="str">
        <f>IF(ISNUMBER(FIND(analysismethod9,'III_Plan comp 438.68 {Plan 2}'!BH$15)),"",'III_Plan comp 438.68 {Plan 2}'!BH$15&amp;analysismethod9)</f>
        <v xml:space="preserve">FTE Ratio Analysis; 
</v>
      </c>
      <c r="DP36" s="251" t="str">
        <f>IF(ISNUMBER(FIND(analysismethod9,'III_Plan comp 438.68 {Plan 2}'!BI$15)),"",'III_Plan comp 438.68 {Plan 2}'!BI$15&amp;analysismethod9)</f>
        <v xml:space="preserve">FTE Ratio Analysis; 
</v>
      </c>
      <c r="DQ36" s="251" t="str">
        <f>IF(ISNUMBER(FIND(analysismethod9,'III_Plan comp 438.68 {Plan 2}'!BJ$15)),"",'III_Plan comp 438.68 {Plan 2}'!BJ$15&amp;analysismethod9)</f>
        <v xml:space="preserve">FTE Ratio Analysis; 
</v>
      </c>
      <c r="DR36" s="251" t="str">
        <f>IF(ISNUMBER(FIND(analysismethod9,'III_Plan comp 438.68 {Plan 2}'!BK$15)),"",'III_Plan comp 438.68 {Plan 2}'!BK$15&amp;analysismethod9)</f>
        <v xml:space="preserve">FTE Ratio Analysis; 
</v>
      </c>
      <c r="DS36" s="251" t="str">
        <f>IF(ISNUMBER(FIND(analysismethod9,'III_Plan comp 438.68 {Plan 2}'!BL$15)),"",'III_Plan comp 438.68 {Plan 2}'!BL$15&amp;analysismethod9)</f>
        <v xml:space="preserve">FTE Ratio Analysis; 
</v>
      </c>
      <c r="DT36" s="251" t="str">
        <f>IF(ISNUMBER(FIND(analysismethod9,'III_Plan comp 438.68 {Plan 2}'!BM$15)),"",'III_Plan comp 438.68 {Plan 2}'!BM$15&amp;analysismethod9)</f>
        <v xml:space="preserve">FTE Ratio Analysis; 
</v>
      </c>
      <c r="DU36" s="251" t="str">
        <f>IF(ISNUMBER(FIND(analysismethod9,'III_Plan comp 438.68 {Plan 2}'!BN$15)),"",'III_Plan comp 438.68 {Plan 2}'!BN$15&amp;analysismethod9)</f>
        <v xml:space="preserve">FTE Ratio Analysis; 
</v>
      </c>
      <c r="DV36" s="251" t="str">
        <f>IF(ISNUMBER(FIND(analysismethod9,'III_Plan comp 438.68 {Plan 2}'!BO$15)),"",'III_Plan comp 438.68 {Plan 2}'!BO$15&amp;analysismethod9)</f>
        <v xml:space="preserve">FTE Ratio Analysis; 
</v>
      </c>
      <c r="DW36" s="251" t="str">
        <f>IF(ISNUMBER(FIND(analysismethod9,'III_Plan comp 438.68 {Plan 2}'!BP$15)),"",'III_Plan comp 438.68 {Plan 2}'!BP$15&amp;analysismethod9)</f>
        <v xml:space="preserve">FTE Ratio Analysis; 
</v>
      </c>
      <c r="DX36" s="251" t="str">
        <f>IF(ISNUMBER(FIND(analysismethod9,'III_Plan comp 438.68 {Plan 2}'!BQ$15)),"",'III_Plan comp 438.68 {Plan 2}'!BQ$15&amp;analysismethod9)</f>
        <v xml:space="preserve">FTE Ratio Analysis; 
</v>
      </c>
      <c r="DY36" s="251" t="str">
        <f>IF(ISNUMBER(FIND(analysismethod9,'III_Plan comp 438.68 {Plan 2}'!BR$15)),"",'III_Plan comp 438.68 {Plan 2}'!BR$15&amp;analysismethod9)</f>
        <v xml:space="preserve">FTE Ratio Analysis; 
</v>
      </c>
      <c r="DZ36" s="251" t="str">
        <f>IF(ISNUMBER(FIND(analysismethod9,'III_Plan comp 438.68 {Plan 2}'!BS$15)),"",'III_Plan comp 438.68 {Plan 2}'!BS$15&amp;analysismethod9)</f>
        <v xml:space="preserve">FTE Ratio Analysis; 
</v>
      </c>
      <c r="EA36" s="251" t="str">
        <f>IF(ISNUMBER(FIND(analysismethod9,'III_Plan comp 438.68 {Plan 2}'!BT$15)),"",'III_Plan comp 438.68 {Plan 2}'!BT$15&amp;analysismethod9)</f>
        <v xml:space="preserve">FTE Ratio Analysis; 
</v>
      </c>
      <c r="EB36" s="251" t="str">
        <f>IF(ISNUMBER(FIND(analysismethod9,'III_Plan comp 438.68 {Plan 2}'!BU$15)),"",'III_Plan comp 438.68 {Plan 2}'!BU$15&amp;analysismethod9)</f>
        <v xml:space="preserve">FTE Ratio Analysis; 
</v>
      </c>
      <c r="EC36" s="251" t="str">
        <f>IF(ISNUMBER(FIND(analysismethod9,'III_Plan comp 438.68 {Plan 2}'!BV$15)),"",'III_Plan comp 438.68 {Plan 2}'!BV$15&amp;analysismethod9)</f>
        <v xml:space="preserve">FTE Ratio Analysis; 
</v>
      </c>
      <c r="ED36" s="251" t="str">
        <f>IF(ISNUMBER(FIND(analysismethod9,'III_Plan comp 438.68 {Plan 2}'!BW$15)),"",'III_Plan comp 438.68 {Plan 2}'!BW$15&amp;analysismethod9)</f>
        <v xml:space="preserve">FTE Ratio Analysis; 
</v>
      </c>
      <c r="EE36" s="251" t="str">
        <f>IF(ISNUMBER(FIND(analysismethod9,'III_Plan comp 438.68 {Plan 2}'!BX$15)),"",'III_Plan comp 438.68 {Plan 2}'!BX$15&amp;analysismethod9)</f>
        <v xml:space="preserve">FTE Ratio Analysis; 
</v>
      </c>
      <c r="EF36" s="251" t="str">
        <f>IF(ISNUMBER(FIND(analysismethod9,'III_Plan comp 438.68 {Plan 2}'!BY$15)),"",'III_Plan comp 438.68 {Plan 2}'!BY$15&amp;analysismethod9)</f>
        <v xml:space="preserve">FTE Ratio Analysis; 
</v>
      </c>
      <c r="EG36" s="251" t="str">
        <f>IF(ISNUMBER(FIND(analysismethod9,'III_Plan comp 438.68 {Plan 2}'!BZ$15)),"",'III_Plan comp 438.68 {Plan 2}'!BZ$15&amp;analysismethod9)</f>
        <v xml:space="preserve">FTE Ratio Analysis; 
</v>
      </c>
      <c r="EH36" s="251" t="str">
        <f>IF(ISNUMBER(FIND(analysismethod9,'III_Plan comp 438.68 {Plan 2}'!CA$15)),"",'III_Plan comp 438.68 {Plan 2}'!CA$15&amp;analysismethod9)</f>
        <v xml:space="preserve">FTE Ratio Analysis; 
</v>
      </c>
      <c r="EI36" s="251" t="str">
        <f>IF(ISNUMBER(FIND(analysismethod9,'III_Plan comp 438.68 {Plan 2}'!CB$15)),"",'III_Plan comp 438.68 {Plan 2}'!CB$15&amp;analysismethod9)</f>
        <v xml:space="preserve">FTE Ratio Analysis; 
</v>
      </c>
      <c r="EJ36" s="251" t="str">
        <f>IF(ISNUMBER(FIND(analysismethod9,'III_Plan comp 438.68 {Plan 2}'!CC$15)),"",'III_Plan comp 438.68 {Plan 2}'!CC$15&amp;analysismethod9)</f>
        <v xml:space="preserve">FTE Ratio Analysis; 
</v>
      </c>
      <c r="EK36" s="251" t="str">
        <f>IF(ISNUMBER(FIND(analysismethod9,'III_Plan comp 438.68 {Plan 2}'!CD$15)),"",'III_Plan comp 438.68 {Plan 2}'!CD$15&amp;analysismethod9)</f>
        <v xml:space="preserve">FTE Ratio Analysis; 
</v>
      </c>
      <c r="EL36" s="251" t="str">
        <f>IF(ISNUMBER(FIND(analysismethod9,'III_Plan comp 438.68 {Plan 2}'!CE$15)),"",'III_Plan comp 438.68 {Plan 2}'!CE$15&amp;analysismethod9)</f>
        <v xml:space="preserve">FTE Ratio Analysis; 
</v>
      </c>
      <c r="EM36" s="251" t="str">
        <f>IF(ISNUMBER(FIND(analysismethod9,'III_Plan comp 438.68 {Plan 2}'!CF$15)),"",'III_Plan comp 438.68 {Plan 2}'!CF$15&amp;analysismethod9)</f>
        <v xml:space="preserve">FTE Ratio Analysis; 
</v>
      </c>
      <c r="EN36" s="251" t="str">
        <f>IF(ISNUMBER(FIND(analysismethod9,'III_Plan comp 438.68 {Plan 2}'!CG$15)),"",'III_Plan comp 438.68 {Plan 2}'!CG$15&amp;analysismethod9)</f>
        <v xml:space="preserve">FTE Ratio Analysis; 
</v>
      </c>
      <c r="EO36" s="251" t="str">
        <f>IF(ISNUMBER(FIND(analysismethod9,'III_Plan comp 438.68 {Plan 2}'!CH$15)),"",'III_Plan comp 438.68 {Plan 2}'!CH$15&amp;analysismethod9)</f>
        <v xml:space="preserve">FTE Ratio Analysis; 
</v>
      </c>
      <c r="EP36" s="251" t="str">
        <f>IF(ISNUMBER(FIND(analysismethod9,'III_Plan comp 438.68 {Plan 2}'!CI$15)),"",'III_Plan comp 438.68 {Plan 2}'!CI$15&amp;analysismethod9)</f>
        <v xml:space="preserve">FTE Ratio Analysis; 
</v>
      </c>
      <c r="EQ36" s="251" t="str">
        <f>IF(ISNUMBER(FIND(analysismethod9,'III_Plan comp 438.68 {Plan 2}'!CJ$15)),"",'III_Plan comp 438.68 {Plan 2}'!CJ$15&amp;analysismethod9)</f>
        <v xml:space="preserve">FTE Ratio Analysis; 
</v>
      </c>
      <c r="ER36" s="251" t="str">
        <f>IF(ISNUMBER(FIND(analysismethod9,'III_Plan comp 438.68 {Plan 2}'!CK$15)),"",'III_Plan comp 438.68 {Plan 2}'!CK$15&amp;analysismethod9)</f>
        <v xml:space="preserve">FTE Ratio Analysis; 
</v>
      </c>
      <c r="ES36" s="251" t="str">
        <f>IF(ISNUMBER(FIND(analysismethod9,'III_Plan comp 438.68 {Plan 2}'!CL$15)),"",'III_Plan comp 438.68 {Plan 2}'!CL$15&amp;analysismethod9)</f>
        <v xml:space="preserve">FTE Ratio Analysis; 
</v>
      </c>
      <c r="ET36" s="251" t="str">
        <f>IF(ISNUMBER(FIND(analysismethod9,'III_Plan comp 438.68 {Plan 2}'!CM$15)),"",'III_Plan comp 438.68 {Plan 2}'!CM$15&amp;analysismethod9)</f>
        <v xml:space="preserve">FTE Ratio Analysis; 
</v>
      </c>
      <c r="EU36" s="251" t="str">
        <f>IF(ISNUMBER(FIND(analysismethod9,'III_Plan comp 438.68 {Plan 2}'!CN$15)),"",'III_Plan comp 438.68 {Plan 2}'!CN$15&amp;analysismethod9)</f>
        <v xml:space="preserve">FTE Ratio Analysis; 
</v>
      </c>
      <c r="EV36" s="251" t="str">
        <f>IF(ISNUMBER(FIND(analysismethod9,'III_Plan comp 438.68 {Plan 2}'!CO$15)),"",'III_Plan comp 438.68 {Plan 2}'!CO$15&amp;analysismethod9)</f>
        <v xml:space="preserve">FTE Ratio Analysis; 
</v>
      </c>
      <c r="EW36" s="251" t="str">
        <f>IF(ISNUMBER(FIND(analysismethod9,'III_Plan comp 438.68 {Plan 2}'!CP$15)),"",'III_Plan comp 438.68 {Plan 2}'!CP$15&amp;analysismethod9)</f>
        <v xml:space="preserve">FTE Ratio Analysis; 
</v>
      </c>
      <c r="EX36" s="251" t="str">
        <f>IF(ISNUMBER(FIND(analysismethod9,'III_Plan comp 438.68 {Plan 2}'!CQ$15)),"",'III_Plan comp 438.68 {Plan 2}'!CQ$15&amp;analysismethod9)</f>
        <v xml:space="preserve">FTE Ratio Analysis; 
</v>
      </c>
      <c r="EY36" s="251" t="str">
        <f>IF(ISNUMBER(FIND(analysismethod9,'III_Plan comp 438.68 {Plan 2}'!CR$15)),"",'III_Plan comp 438.68 {Plan 2}'!CR$15&amp;analysismethod9)</f>
        <v xml:space="preserve">FTE Ratio Analysis; 
</v>
      </c>
      <c r="EZ36" s="251" t="str">
        <f>IF(ISNUMBER(FIND(analysismethod9,'III_Plan comp 438.68 {Plan 2}'!CS$15)),"",'III_Plan comp 438.68 {Plan 2}'!CS$15&amp;analysismethod9)</f>
        <v xml:space="preserve">FTE Ratio Analysis; 
</v>
      </c>
      <c r="FA36" s="251" t="str">
        <f>IF(ISNUMBER(FIND(analysismethod9,'III_Plan comp 438.68 {Plan 2}'!CT$15)),"",'III_Plan comp 438.68 {Plan 2}'!CT$15&amp;analysismethod9)</f>
        <v xml:space="preserve">FTE Ratio Analysis; 
</v>
      </c>
      <c r="FB36" s="251" t="str">
        <f>IF(ISNUMBER(FIND(analysismethod9,'III_Plan comp 438.68 {Plan 2}'!CU$15)),"",'III_Plan comp 438.68 {Plan 2}'!CU$15&amp;analysismethod9)</f>
        <v xml:space="preserve">FTE Ratio Analysis; 
</v>
      </c>
      <c r="FC36" s="251" t="str">
        <f>IF(ISNUMBER(FIND(analysismethod9,'III_Plan comp 438.68 {Plan 2}'!CV$15)),"",'III_Plan comp 438.68 {Plan 2}'!CV$15&amp;analysismethod9)</f>
        <v xml:space="preserve">FTE Ratio Analysis; 
</v>
      </c>
      <c r="FD36" s="251" t="str">
        <f>IF(ISNUMBER(FIND(analysismethod9,'III_Plan comp 438.68 {Plan 2}'!CW$15)),"",'III_Plan comp 438.68 {Plan 2}'!CW$15&amp;analysismethod9)</f>
        <v xml:space="preserve">FTE Ratio Analysis; 
</v>
      </c>
      <c r="FE36" s="251" t="str">
        <f>IF(ISNUMBER(FIND(analysismethod9,'III_Plan comp 438.68 {Plan 2}'!CX$15)),"",'III_Plan comp 438.68 {Plan 2}'!CX$15&amp;analysismethod9)</f>
        <v xml:space="preserve">FTE Ratio Analysis; 
</v>
      </c>
      <c r="FF36" s="251" t="str">
        <f>IF(ISNUMBER(FIND(analysismethod9,'III_Plan comp 438.68 {Plan 2}'!CY$15)),"",'III_Plan comp 438.68 {Plan 2}'!CY$15&amp;analysismethod9)</f>
        <v xml:space="preserve">FTE Ratio Analysis; 
</v>
      </c>
      <c r="FG36" s="251" t="str">
        <f>IF(ISNUMBER(FIND(analysismethod9,'III_Plan comp 438.68 {Plan 2}'!CZ$15)),"",'III_Plan comp 438.68 {Plan 2}'!CZ$15&amp;analysismethod9)</f>
        <v xml:space="preserve">FTE Ratio Analysis; 
</v>
      </c>
    </row>
    <row r="37" spans="2:163" ht="14.45" thickBot="1">
      <c r="B37" s="12" t="s">
        <v>747</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Mandatory Provider Type Validation Analysis; 
</v>
      </c>
      <c r="BM37" s="254" t="str">
        <f>IF(ISNUMBER(FIND(analysismethod10,'III_Plan comp 438.68 {Plan 2}'!F$15)),"",'III_Plan comp 438.68 {Plan 2}'!F$15&amp;analysismethod10)</f>
        <v xml:space="preserve">Mandatory Provider Type Validation Analysis; 
</v>
      </c>
      <c r="BN37" s="254" t="str">
        <f>IF(ISNUMBER(FIND(analysismethod10,'III_Plan comp 438.68 {Plan 2}'!G$15)),"",'III_Plan comp 438.68 {Plan 2}'!G$15&amp;analysismethod10)</f>
        <v xml:space="preserve">Mandatory Provider Type Validation Analysis; 
</v>
      </c>
      <c r="BO37" s="254" t="str">
        <f>IF(ISNUMBER(FIND(analysismethod10,'III_Plan comp 438.68 {Plan 2}'!H$15)),"",'III_Plan comp 438.68 {Plan 2}'!H$15&amp;analysismethod10)</f>
        <v xml:space="preserve">Mandatory Provider Type Validation Analysis; 
</v>
      </c>
      <c r="BP37" s="254" t="str">
        <f>IF(ISNUMBER(FIND(analysismethod10,'III_Plan comp 438.68 {Plan 2}'!I$15)),"",'III_Plan comp 438.68 {Plan 2}'!I$15&amp;analysismethod10)</f>
        <v xml:space="preserve">Mandatory Provider Type Validation Analysis; 
</v>
      </c>
      <c r="BQ37" s="254" t="str">
        <f>IF(ISNUMBER(FIND(analysismethod10,'III_Plan comp 438.68 {Plan 2}'!J$15)),"",'III_Plan comp 438.68 {Plan 2}'!J$15&amp;analysismethod10)</f>
        <v xml:space="preserve">Mandatory Provider Type Validation Analysis; 
</v>
      </c>
      <c r="BR37" s="254" t="str">
        <f>IF(ISNUMBER(FIND(analysismethod10,'III_Plan comp 438.68 {Plan 2}'!K$15)),"",'III_Plan comp 438.68 {Plan 2}'!K$15&amp;analysismethod10)</f>
        <v xml:space="preserve">Mandatory Provider Type Validation Analysis; 
</v>
      </c>
      <c r="BS37" s="254" t="str">
        <f>IF(ISNUMBER(FIND(analysismethod10,'III_Plan comp 438.68 {Plan 2}'!L$15)),"",'III_Plan comp 438.68 {Plan 2}'!L$15&amp;analysismethod10)</f>
        <v xml:space="preserve">Mandatory Provider Type Validation Analysis; 
</v>
      </c>
      <c r="BT37" s="254" t="str">
        <f>IF(ISNUMBER(FIND(analysismethod10,'III_Plan comp 438.68 {Plan 2}'!M$15)),"",'III_Plan comp 438.68 {Plan 2}'!M$15&amp;analysismethod10)</f>
        <v xml:space="preserve">Mandatory Provider Type Validation Analysis; 
</v>
      </c>
      <c r="BU37" s="254" t="str">
        <f>IF(ISNUMBER(FIND(analysismethod10,'III_Plan comp 438.68 {Plan 2}'!N$15)),"",'III_Plan comp 438.68 {Plan 2}'!N$15&amp;analysismethod10)</f>
        <v xml:space="preserve">Mandatory Provider Type Validation Analysis; 
</v>
      </c>
      <c r="BV37" s="254" t="str">
        <f>IF(ISNUMBER(FIND(analysismethod10,'III_Plan comp 438.68 {Plan 2}'!O$15)),"",'III_Plan comp 438.68 {Plan 2}'!O$15&amp;analysismethod10)</f>
        <v xml:space="preserve">Mandatory Provider Type Validation Analysis; 
</v>
      </c>
      <c r="BW37" s="254" t="str">
        <f>IF(ISNUMBER(FIND(analysismethod10,'III_Plan comp 438.68 {Plan 2}'!P$15)),"",'III_Plan comp 438.68 {Plan 2}'!P$15&amp;analysismethod10)</f>
        <v xml:space="preserve">Mandatory Provider Type Validation Analysis; 
</v>
      </c>
      <c r="BX37" s="254" t="str">
        <f>IF(ISNUMBER(FIND(analysismethod10,'III_Plan comp 438.68 {Plan 2}'!Q$15)),"",'III_Plan comp 438.68 {Plan 2}'!Q$15&amp;analysismethod10)</f>
        <v xml:space="preserve">Mandatory Provider Type Validation Analysis; 
</v>
      </c>
      <c r="BY37" s="254" t="str">
        <f>IF(ISNUMBER(FIND(analysismethod10,'III_Plan comp 438.68 {Plan 2}'!R$15)),"",'III_Plan comp 438.68 {Plan 2}'!R$15&amp;analysismethod10)</f>
        <v xml:space="preserve">Mandatory Provider Type Validation Analysis; 
</v>
      </c>
      <c r="BZ37" s="254" t="str">
        <f>IF(ISNUMBER(FIND(analysismethod10,'III_Plan comp 438.68 {Plan 2}'!S$15)),"",'III_Plan comp 438.68 {Plan 2}'!S$15&amp;analysismethod10)</f>
        <v xml:space="preserve">Mandatory Provider Type Validation Analysis; 
</v>
      </c>
      <c r="CA37" s="254" t="str">
        <f>IF(ISNUMBER(FIND(analysismethod10,'III_Plan comp 438.68 {Plan 2}'!T$15)),"",'III_Plan comp 438.68 {Plan 2}'!T$15&amp;analysismethod10)</f>
        <v xml:space="preserve">Mandatory Provider Type Validation Analysis; 
</v>
      </c>
      <c r="CB37" s="254" t="str">
        <f>IF(ISNUMBER(FIND(analysismethod10,'III_Plan comp 438.68 {Plan 2}'!U$15)),"",'III_Plan comp 438.68 {Plan 2}'!U$15&amp;analysismethod10)</f>
        <v xml:space="preserve">Mandatory Provider Type Validation Analysis; 
</v>
      </c>
      <c r="CC37" s="254" t="str">
        <f>IF(ISNUMBER(FIND(analysismethod10,'III_Plan comp 438.68 {Plan 2}'!V$15)),"",'III_Plan comp 438.68 {Plan 2}'!V$15&amp;analysismethod10)</f>
        <v xml:space="preserve">Mandatory Provider Type Validation Analysis; 
</v>
      </c>
      <c r="CD37" s="254" t="str">
        <f>IF(ISNUMBER(FIND(analysismethod10,'III_Plan comp 438.68 {Plan 2}'!W$15)),"",'III_Plan comp 438.68 {Plan 2}'!W$15&amp;analysismethod10)</f>
        <v xml:space="preserve">Mandatory Provider Type Validation Analysis; 
</v>
      </c>
      <c r="CE37" s="254" t="str">
        <f>IF(ISNUMBER(FIND(analysismethod10,'III_Plan comp 438.68 {Plan 2}'!X$15)),"",'III_Plan comp 438.68 {Plan 2}'!X$15&amp;analysismethod10)</f>
        <v xml:space="preserve">Mandatory Provider Type Validation Analysis; 
</v>
      </c>
      <c r="CF37" s="254" t="str">
        <f>IF(ISNUMBER(FIND(analysismethod10,'III_Plan comp 438.68 {Plan 2}'!Y$15)),"",'III_Plan comp 438.68 {Plan 2}'!Y$15&amp;analysismethod10)</f>
        <v xml:space="preserve">Mandatory Provider Type Validation Analysis; 
</v>
      </c>
      <c r="CG37" s="254" t="str">
        <f>IF(ISNUMBER(FIND(analysismethod10,'III_Plan comp 438.68 {Plan 2}'!Z$15)),"",'III_Plan comp 438.68 {Plan 2}'!Z$15&amp;analysismethod10)</f>
        <v xml:space="preserve">Mandatory Provider Type Validation Analysis; 
</v>
      </c>
      <c r="CH37" s="254" t="str">
        <f>IF(ISNUMBER(FIND(analysismethod10,'III_Plan comp 438.68 {Plan 2}'!AA$15)),"",'III_Plan comp 438.68 {Plan 2}'!AA$15&amp;analysismethod10)</f>
        <v xml:space="preserve">Mandatory Provider Type Validation Analysis; 
</v>
      </c>
      <c r="CI37" s="254" t="str">
        <f>IF(ISNUMBER(FIND(analysismethod10,'III_Plan comp 438.68 {Plan 2}'!AB$15)),"",'III_Plan comp 438.68 {Plan 2}'!AB$15&amp;analysismethod10)</f>
        <v xml:space="preserve">Mandatory Provider Type Validation Analysis; 
</v>
      </c>
      <c r="CJ37" s="254" t="str">
        <f>IF(ISNUMBER(FIND(analysismethod10,'III_Plan comp 438.68 {Plan 2}'!AC$15)),"",'III_Plan comp 438.68 {Plan 2}'!AC$15&amp;analysismethod10)</f>
        <v xml:space="preserve">Mandatory Provider Type Validation Analysis; 
</v>
      </c>
      <c r="CK37" s="254" t="str">
        <f>IF(ISNUMBER(FIND(analysismethod10,'III_Plan comp 438.68 {Plan 2}'!AD$15)),"",'III_Plan comp 438.68 {Plan 2}'!AD$15&amp;analysismethod10)</f>
        <v xml:space="preserve">Mandatory Provider Type Validation Analysis; 
</v>
      </c>
      <c r="CL37" s="254" t="str">
        <f>IF(ISNUMBER(FIND(analysismethod10,'III_Plan comp 438.68 {Plan 2}'!AE$15)),"",'III_Plan comp 438.68 {Plan 2}'!AE$15&amp;analysismethod10)</f>
        <v xml:space="preserve">Mandatory Provider Type Validation Analysis; 
</v>
      </c>
      <c r="CM37" s="254" t="str">
        <f>IF(ISNUMBER(FIND(analysismethod10,'III_Plan comp 438.68 {Plan 2}'!AF$15)),"",'III_Plan comp 438.68 {Plan 2}'!AF$15&amp;analysismethod10)</f>
        <v xml:space="preserve">Mandatory Provider Type Validation Analysis; 
</v>
      </c>
      <c r="CN37" s="254" t="str">
        <f>IF(ISNUMBER(FIND(analysismethod10,'III_Plan comp 438.68 {Plan 2}'!AG$15)),"",'III_Plan comp 438.68 {Plan 2}'!AG$15&amp;analysismethod10)</f>
        <v xml:space="preserve">Mandatory Provider Type Validation Analysis; 
</v>
      </c>
      <c r="CO37" s="254" t="str">
        <f>IF(ISNUMBER(FIND(analysismethod10,'III_Plan comp 438.68 {Plan 2}'!AH$15)),"",'III_Plan comp 438.68 {Plan 2}'!AH$15&amp;analysismethod10)</f>
        <v xml:space="preserve">Mandatory Provider Type Validation Analysis; 
</v>
      </c>
      <c r="CP37" s="254" t="str">
        <f>IF(ISNUMBER(FIND(analysismethod10,'III_Plan comp 438.68 {Plan 2}'!AI$15)),"",'III_Plan comp 438.68 {Plan 2}'!AI$15&amp;analysismethod10)</f>
        <v xml:space="preserve">Mandatory Provider Type Validation Analysis; 
</v>
      </c>
      <c r="CQ37" s="254" t="str">
        <f>IF(ISNUMBER(FIND(analysismethod10,'III_Plan comp 438.68 {Plan 2}'!AJ$15)),"",'III_Plan comp 438.68 {Plan 2}'!AJ$15&amp;analysismethod10)</f>
        <v xml:space="preserve">Mandatory Provider Type Validation Analysis; 
</v>
      </c>
      <c r="CR37" s="254" t="str">
        <f>IF(ISNUMBER(FIND(analysismethod10,'III_Plan comp 438.68 {Plan 2}'!AK$15)),"",'III_Plan comp 438.68 {Plan 2}'!AK$15&amp;analysismethod10)</f>
        <v xml:space="preserve">Mandatory Provider Type Validation Analysis; 
</v>
      </c>
      <c r="CS37" s="254" t="str">
        <f>IF(ISNUMBER(FIND(analysismethod10,'III_Plan comp 438.68 {Plan 2}'!AL$15)),"",'III_Plan comp 438.68 {Plan 2}'!AL$15&amp;analysismethod10)</f>
        <v xml:space="preserve">Mandatory Provider Type Validation Analysis; 
</v>
      </c>
      <c r="CT37" s="254" t="str">
        <f>IF(ISNUMBER(FIND(analysismethod10,'III_Plan comp 438.68 {Plan 2}'!AM$15)),"",'III_Plan comp 438.68 {Plan 2}'!AM$15&amp;analysismethod10)</f>
        <v xml:space="preserve">Mandatory Provider Type Validation Analysis; 
</v>
      </c>
      <c r="CU37" s="254" t="str">
        <f>IF(ISNUMBER(FIND(analysismethod10,'III_Plan comp 438.68 {Plan 2}'!AN$15)),"",'III_Plan comp 438.68 {Plan 2}'!AN$15&amp;analysismethod10)</f>
        <v xml:space="preserve">Mandatory Provider Type Validation Analysis; 
</v>
      </c>
      <c r="CV37" s="254" t="str">
        <f>IF(ISNUMBER(FIND(analysismethod10,'III_Plan comp 438.68 {Plan 2}'!AO$15)),"",'III_Plan comp 438.68 {Plan 2}'!AO$15&amp;analysismethod10)</f>
        <v xml:space="preserve">Mandatory Provider Type Validation Analysis; 
</v>
      </c>
      <c r="CW37" s="254" t="str">
        <f>IF(ISNUMBER(FIND(analysismethod10,'III_Plan comp 438.68 {Plan 2}'!AP$15)),"",'III_Plan comp 438.68 {Plan 2}'!AP$15&amp;analysismethod10)</f>
        <v xml:space="preserve">Mandatory Provider Type Validation Analysis; 
</v>
      </c>
      <c r="CX37" s="254" t="str">
        <f>IF(ISNUMBER(FIND(analysismethod10,'III_Plan comp 438.68 {Plan 2}'!AQ$15)),"",'III_Plan comp 438.68 {Plan 2}'!AQ$15&amp;analysismethod10)</f>
        <v xml:space="preserve">Mandatory Provider Type Validation Analysis; 
</v>
      </c>
      <c r="CY37" s="254" t="str">
        <f>IF(ISNUMBER(FIND(analysismethod10,'III_Plan comp 438.68 {Plan 2}'!AR$15)),"",'III_Plan comp 438.68 {Plan 2}'!AR$15&amp;analysismethod10)</f>
        <v xml:space="preserve">Mandatory Provider Type Validation Analysis; 
</v>
      </c>
      <c r="CZ37" s="254" t="str">
        <f>IF(ISNUMBER(FIND(analysismethod10,'III_Plan comp 438.68 {Plan 2}'!AS$15)),"",'III_Plan comp 438.68 {Plan 2}'!AS$15&amp;analysismethod10)</f>
        <v xml:space="preserve">Mandatory Provider Type Validation Analysis; 
</v>
      </c>
      <c r="DA37" s="254" t="str">
        <f>IF(ISNUMBER(FIND(analysismethod10,'III_Plan comp 438.68 {Plan 2}'!AT$15)),"",'III_Plan comp 438.68 {Plan 2}'!AT$15&amp;analysismethod10)</f>
        <v xml:space="preserve">Mandatory Provider Type Validation Analysis; 
</v>
      </c>
      <c r="DB37" s="254" t="str">
        <f>IF(ISNUMBER(FIND(analysismethod10,'III_Plan comp 438.68 {Plan 2}'!AU$15)),"",'III_Plan comp 438.68 {Plan 2}'!AU$15&amp;analysismethod10)</f>
        <v xml:space="preserve">Mandatory Provider Type Validation Analysis; 
</v>
      </c>
      <c r="DC37" s="254" t="str">
        <f>IF(ISNUMBER(FIND(analysismethod10,'III_Plan comp 438.68 {Plan 2}'!AV$15)),"",'III_Plan comp 438.68 {Plan 2}'!AV$15&amp;analysismethod10)</f>
        <v xml:space="preserve">Mandatory Provider Type Validation Analysis; 
</v>
      </c>
      <c r="DD37" s="254" t="str">
        <f>IF(ISNUMBER(FIND(analysismethod10,'III_Plan comp 438.68 {Plan 2}'!AW$15)),"",'III_Plan comp 438.68 {Plan 2}'!AW$15&amp;analysismethod10)</f>
        <v xml:space="preserve">Mandatory Provider Type Validation Analysis; 
</v>
      </c>
      <c r="DE37" s="254" t="str">
        <f>IF(ISNUMBER(FIND(analysismethod10,'III_Plan comp 438.68 {Plan 2}'!AX$15)),"",'III_Plan comp 438.68 {Plan 2}'!AX$15&amp;analysismethod10)</f>
        <v xml:space="preserve">Mandatory Provider Type Validation Analysis; 
</v>
      </c>
      <c r="DF37" s="254" t="str">
        <f>IF(ISNUMBER(FIND(analysismethod10,'III_Plan comp 438.68 {Plan 2}'!AY$15)),"",'III_Plan comp 438.68 {Plan 2}'!AY$15&amp;analysismethod10)</f>
        <v xml:space="preserve">Mandatory Provider Type Validation Analysis; 
</v>
      </c>
      <c r="DG37" s="254" t="str">
        <f>IF(ISNUMBER(FIND(analysismethod10,'III_Plan comp 438.68 {Plan 2}'!AZ$15)),"",'III_Plan comp 438.68 {Plan 2}'!AZ$15&amp;analysismethod10)</f>
        <v xml:space="preserve">Mandatory Provider Type Validation Analysis; 
</v>
      </c>
      <c r="DH37" s="254" t="str">
        <f>IF(ISNUMBER(FIND(analysismethod10,'III_Plan comp 438.68 {Plan 2}'!BA$15)),"",'III_Plan comp 438.68 {Plan 2}'!BA$15&amp;analysismethod10)</f>
        <v xml:space="preserve">Mandatory Provider Type Validation Analysis; 
</v>
      </c>
      <c r="DI37" s="254" t="str">
        <f>IF(ISNUMBER(FIND(analysismethod10,'III_Plan comp 438.68 {Plan 2}'!BB$15)),"",'III_Plan comp 438.68 {Plan 2}'!BB$15&amp;analysismethod10)</f>
        <v xml:space="preserve">Mandatory Provider Type Validation Analysis; 
</v>
      </c>
      <c r="DJ37" s="254" t="str">
        <f>IF(ISNUMBER(FIND(analysismethod10,'III_Plan comp 438.68 {Plan 2}'!BC$15)),"",'III_Plan comp 438.68 {Plan 2}'!BC$15&amp;analysismethod10)</f>
        <v xml:space="preserve">Mandatory Provider Type Validation Analysis; 
</v>
      </c>
      <c r="DK37" s="254" t="str">
        <f>IF(ISNUMBER(FIND(analysismethod10,'III_Plan comp 438.68 {Plan 2}'!BD$15)),"",'III_Plan comp 438.68 {Plan 2}'!BD$15&amp;analysismethod10)</f>
        <v xml:space="preserve">Mandatory Provider Type Validation Analysis; 
</v>
      </c>
      <c r="DL37" s="254" t="str">
        <f>IF(ISNUMBER(FIND(analysismethod10,'III_Plan comp 438.68 {Plan 2}'!BE$15)),"",'III_Plan comp 438.68 {Plan 2}'!BE$15&amp;analysismethod10)</f>
        <v xml:space="preserve">Mandatory Provider Type Validation Analysis; 
</v>
      </c>
      <c r="DM37" s="254" t="str">
        <f>IF(ISNUMBER(FIND(analysismethod10,'III_Plan comp 438.68 {Plan 2}'!BF$15)),"",'III_Plan comp 438.68 {Plan 2}'!BF$15&amp;analysismethod10)</f>
        <v xml:space="preserve">Mandatory Provider Type Validation Analysis; 
</v>
      </c>
      <c r="DN37" s="254" t="str">
        <f>IF(ISNUMBER(FIND(analysismethod10,'III_Plan comp 438.68 {Plan 2}'!BG$15)),"",'III_Plan comp 438.68 {Plan 2}'!BG$15&amp;analysismethod10)</f>
        <v xml:space="preserve">Mandatory Provider Type Validation Analysis; 
</v>
      </c>
      <c r="DO37" s="254" t="str">
        <f>IF(ISNUMBER(FIND(analysismethod10,'III_Plan comp 438.68 {Plan 2}'!BH$15)),"",'III_Plan comp 438.68 {Plan 2}'!BH$15&amp;analysismethod10)</f>
        <v xml:space="preserve">Mandatory Provider Type Validation Analysis; 
</v>
      </c>
      <c r="DP37" s="254" t="str">
        <f>IF(ISNUMBER(FIND(analysismethod10,'III_Plan comp 438.68 {Plan 2}'!BI$15)),"",'III_Plan comp 438.68 {Plan 2}'!BI$15&amp;analysismethod10)</f>
        <v xml:space="preserve">Mandatory Provider Type Validation Analysis; 
</v>
      </c>
      <c r="DQ37" s="254" t="str">
        <f>IF(ISNUMBER(FIND(analysismethod10,'III_Plan comp 438.68 {Plan 2}'!BJ$15)),"",'III_Plan comp 438.68 {Plan 2}'!BJ$15&amp;analysismethod10)</f>
        <v xml:space="preserve">Mandatory Provider Type Validation Analysis; 
</v>
      </c>
      <c r="DR37" s="254" t="str">
        <f>IF(ISNUMBER(FIND(analysismethod10,'III_Plan comp 438.68 {Plan 2}'!BK$15)),"",'III_Plan comp 438.68 {Plan 2}'!BK$15&amp;analysismethod10)</f>
        <v xml:space="preserve">Mandatory Provider Type Validation Analysis; 
</v>
      </c>
      <c r="DS37" s="254" t="str">
        <f>IF(ISNUMBER(FIND(analysismethod10,'III_Plan comp 438.68 {Plan 2}'!BL$15)),"",'III_Plan comp 438.68 {Plan 2}'!BL$15&amp;analysismethod10)</f>
        <v xml:space="preserve">Mandatory Provider Type Validation Analysis; 
</v>
      </c>
      <c r="DT37" s="254" t="str">
        <f>IF(ISNUMBER(FIND(analysismethod10,'III_Plan comp 438.68 {Plan 2}'!BM$15)),"",'III_Plan comp 438.68 {Plan 2}'!BM$15&amp;analysismethod10)</f>
        <v xml:space="preserve">Mandatory Provider Type Validation Analysis; 
</v>
      </c>
      <c r="DU37" s="254" t="str">
        <f>IF(ISNUMBER(FIND(analysismethod10,'III_Plan comp 438.68 {Plan 2}'!BN$15)),"",'III_Plan comp 438.68 {Plan 2}'!BN$15&amp;analysismethod10)</f>
        <v xml:space="preserve">Mandatory Provider Type Validation Analysis; 
</v>
      </c>
      <c r="DV37" s="254" t="str">
        <f>IF(ISNUMBER(FIND(analysismethod10,'III_Plan comp 438.68 {Plan 2}'!BO$15)),"",'III_Plan comp 438.68 {Plan 2}'!BO$15&amp;analysismethod10)</f>
        <v xml:space="preserve">Mandatory Provider Type Validation Analysis; 
</v>
      </c>
      <c r="DW37" s="254" t="str">
        <f>IF(ISNUMBER(FIND(analysismethod10,'III_Plan comp 438.68 {Plan 2}'!BP$15)),"",'III_Plan comp 438.68 {Plan 2}'!BP$15&amp;analysismethod10)</f>
        <v xml:space="preserve">Mandatory Provider Type Validation Analysis; 
</v>
      </c>
      <c r="DX37" s="254" t="str">
        <f>IF(ISNUMBER(FIND(analysismethod10,'III_Plan comp 438.68 {Plan 2}'!BQ$15)),"",'III_Plan comp 438.68 {Plan 2}'!BQ$15&amp;analysismethod10)</f>
        <v xml:space="preserve">Mandatory Provider Type Validation Analysis; 
</v>
      </c>
      <c r="DY37" s="254" t="str">
        <f>IF(ISNUMBER(FIND(analysismethod10,'III_Plan comp 438.68 {Plan 2}'!BR$15)),"",'III_Plan comp 438.68 {Plan 2}'!BR$15&amp;analysismethod10)</f>
        <v xml:space="preserve">Mandatory Provider Type Validation Analysis; 
</v>
      </c>
      <c r="DZ37" s="254" t="str">
        <f>IF(ISNUMBER(FIND(analysismethod10,'III_Plan comp 438.68 {Plan 2}'!BS$15)),"",'III_Plan comp 438.68 {Plan 2}'!BS$15&amp;analysismethod10)</f>
        <v xml:space="preserve">Mandatory Provider Type Validation Analysis; 
</v>
      </c>
      <c r="EA37" s="254" t="str">
        <f>IF(ISNUMBER(FIND(analysismethod10,'III_Plan comp 438.68 {Plan 2}'!BT$15)),"",'III_Plan comp 438.68 {Plan 2}'!BT$15&amp;analysismethod10)</f>
        <v xml:space="preserve">Mandatory Provider Type Validation Analysis; 
</v>
      </c>
      <c r="EB37" s="254" t="str">
        <f>IF(ISNUMBER(FIND(analysismethod10,'III_Plan comp 438.68 {Plan 2}'!BU$15)),"",'III_Plan comp 438.68 {Plan 2}'!BU$15&amp;analysismethod10)</f>
        <v xml:space="preserve">Mandatory Provider Type Validation Analysis; 
</v>
      </c>
      <c r="EC37" s="254" t="str">
        <f>IF(ISNUMBER(FIND(analysismethod10,'III_Plan comp 438.68 {Plan 2}'!BV$15)),"",'III_Plan comp 438.68 {Plan 2}'!BV$15&amp;analysismethod10)</f>
        <v xml:space="preserve">Mandatory Provider Type Validation Analysis; 
</v>
      </c>
      <c r="ED37" s="254" t="str">
        <f>IF(ISNUMBER(FIND(analysismethod10,'III_Plan comp 438.68 {Plan 2}'!BW$15)),"",'III_Plan comp 438.68 {Plan 2}'!BW$15&amp;analysismethod10)</f>
        <v xml:space="preserve">Mandatory Provider Type Validation Analysis; 
</v>
      </c>
      <c r="EE37" s="254" t="str">
        <f>IF(ISNUMBER(FIND(analysismethod10,'III_Plan comp 438.68 {Plan 2}'!BX$15)),"",'III_Plan comp 438.68 {Plan 2}'!BX$15&amp;analysismethod10)</f>
        <v xml:space="preserve">Mandatory Provider Type Validation Analysis; 
</v>
      </c>
      <c r="EF37" s="254" t="str">
        <f>IF(ISNUMBER(FIND(analysismethod10,'III_Plan comp 438.68 {Plan 2}'!BY$15)),"",'III_Plan comp 438.68 {Plan 2}'!BY$15&amp;analysismethod10)</f>
        <v xml:space="preserve">Mandatory Provider Type Validation Analysis; 
</v>
      </c>
      <c r="EG37" s="254" t="str">
        <f>IF(ISNUMBER(FIND(analysismethod10,'III_Plan comp 438.68 {Plan 2}'!BZ$15)),"",'III_Plan comp 438.68 {Plan 2}'!BZ$15&amp;analysismethod10)</f>
        <v xml:space="preserve">Mandatory Provider Type Validation Analysis; 
</v>
      </c>
      <c r="EH37" s="254" t="str">
        <f>IF(ISNUMBER(FIND(analysismethod10,'III_Plan comp 438.68 {Plan 2}'!CA$15)),"",'III_Plan comp 438.68 {Plan 2}'!CA$15&amp;analysismethod10)</f>
        <v xml:space="preserve">Mandatory Provider Type Validation Analysis; 
</v>
      </c>
      <c r="EI37" s="254" t="str">
        <f>IF(ISNUMBER(FIND(analysismethod10,'III_Plan comp 438.68 {Plan 2}'!CB$15)),"",'III_Plan comp 438.68 {Plan 2}'!CB$15&amp;analysismethod10)</f>
        <v xml:space="preserve">Mandatory Provider Type Validation Analysis; 
</v>
      </c>
      <c r="EJ37" s="254" t="str">
        <f>IF(ISNUMBER(FIND(analysismethod10,'III_Plan comp 438.68 {Plan 2}'!CC$15)),"",'III_Plan comp 438.68 {Plan 2}'!CC$15&amp;analysismethod10)</f>
        <v xml:space="preserve">Mandatory Provider Type Validation Analysis; 
</v>
      </c>
      <c r="EK37" s="254" t="str">
        <f>IF(ISNUMBER(FIND(analysismethod10,'III_Plan comp 438.68 {Plan 2}'!CD$15)),"",'III_Plan comp 438.68 {Plan 2}'!CD$15&amp;analysismethod10)</f>
        <v xml:space="preserve">Mandatory Provider Type Validation Analysis; 
</v>
      </c>
      <c r="EL37" s="254" t="str">
        <f>IF(ISNUMBER(FIND(analysismethod10,'III_Plan comp 438.68 {Plan 2}'!CE$15)),"",'III_Plan comp 438.68 {Plan 2}'!CE$15&amp;analysismethod10)</f>
        <v xml:space="preserve">Mandatory Provider Type Validation Analysis; 
</v>
      </c>
      <c r="EM37" s="254" t="str">
        <f>IF(ISNUMBER(FIND(analysismethod10,'III_Plan comp 438.68 {Plan 2}'!CF$15)),"",'III_Plan comp 438.68 {Plan 2}'!CF$15&amp;analysismethod10)</f>
        <v xml:space="preserve">Mandatory Provider Type Validation Analysis; 
</v>
      </c>
      <c r="EN37" s="254" t="str">
        <f>IF(ISNUMBER(FIND(analysismethod10,'III_Plan comp 438.68 {Plan 2}'!CG$15)),"",'III_Plan comp 438.68 {Plan 2}'!CG$15&amp;analysismethod10)</f>
        <v xml:space="preserve">Mandatory Provider Type Validation Analysis; 
</v>
      </c>
      <c r="EO37" s="254" t="str">
        <f>IF(ISNUMBER(FIND(analysismethod10,'III_Plan comp 438.68 {Plan 2}'!CH$15)),"",'III_Plan comp 438.68 {Plan 2}'!CH$15&amp;analysismethod10)</f>
        <v xml:space="preserve">Mandatory Provider Type Validation Analysis; 
</v>
      </c>
      <c r="EP37" s="254" t="str">
        <f>IF(ISNUMBER(FIND(analysismethod10,'III_Plan comp 438.68 {Plan 2}'!CI$15)),"",'III_Plan comp 438.68 {Plan 2}'!CI$15&amp;analysismethod10)</f>
        <v xml:space="preserve">Mandatory Provider Type Validation Analysis; 
</v>
      </c>
      <c r="EQ37" s="254" t="str">
        <f>IF(ISNUMBER(FIND(analysismethod10,'III_Plan comp 438.68 {Plan 2}'!CJ$15)),"",'III_Plan comp 438.68 {Plan 2}'!CJ$15&amp;analysismethod10)</f>
        <v xml:space="preserve">Mandatory Provider Type Validation Analysis; 
</v>
      </c>
      <c r="ER37" s="254" t="str">
        <f>IF(ISNUMBER(FIND(analysismethod10,'III_Plan comp 438.68 {Plan 2}'!CK$15)),"",'III_Plan comp 438.68 {Plan 2}'!CK$15&amp;analysismethod10)</f>
        <v xml:space="preserve">Mandatory Provider Type Validation Analysis; 
</v>
      </c>
      <c r="ES37" s="254" t="str">
        <f>IF(ISNUMBER(FIND(analysismethod10,'III_Plan comp 438.68 {Plan 2}'!CL$15)),"",'III_Plan comp 438.68 {Plan 2}'!CL$15&amp;analysismethod10)</f>
        <v xml:space="preserve">Mandatory Provider Type Validation Analysis; 
</v>
      </c>
      <c r="ET37" s="254" t="str">
        <f>IF(ISNUMBER(FIND(analysismethod10,'III_Plan comp 438.68 {Plan 2}'!CM$15)),"",'III_Plan comp 438.68 {Plan 2}'!CM$15&amp;analysismethod10)</f>
        <v xml:space="preserve">Mandatory Provider Type Validation Analysis; 
</v>
      </c>
      <c r="EU37" s="254" t="str">
        <f>IF(ISNUMBER(FIND(analysismethod10,'III_Plan comp 438.68 {Plan 2}'!CN$15)),"",'III_Plan comp 438.68 {Plan 2}'!CN$15&amp;analysismethod10)</f>
        <v xml:space="preserve">Mandatory Provider Type Validation Analysis; 
</v>
      </c>
      <c r="EV37" s="254" t="str">
        <f>IF(ISNUMBER(FIND(analysismethod10,'III_Plan comp 438.68 {Plan 2}'!CO$15)),"",'III_Plan comp 438.68 {Plan 2}'!CO$15&amp;analysismethod10)</f>
        <v xml:space="preserve">Mandatory Provider Type Validation Analysis; 
</v>
      </c>
      <c r="EW37" s="254" t="str">
        <f>IF(ISNUMBER(FIND(analysismethod10,'III_Plan comp 438.68 {Plan 2}'!CP$15)),"",'III_Plan comp 438.68 {Plan 2}'!CP$15&amp;analysismethod10)</f>
        <v xml:space="preserve">Mandatory Provider Type Validation Analysis; 
</v>
      </c>
      <c r="EX37" s="254" t="str">
        <f>IF(ISNUMBER(FIND(analysismethod10,'III_Plan comp 438.68 {Plan 2}'!CQ$15)),"",'III_Plan comp 438.68 {Plan 2}'!CQ$15&amp;analysismethod10)</f>
        <v xml:space="preserve">Mandatory Provider Type Validation Analysis; 
</v>
      </c>
      <c r="EY37" s="254" t="str">
        <f>IF(ISNUMBER(FIND(analysismethod10,'III_Plan comp 438.68 {Plan 2}'!CR$15)),"",'III_Plan comp 438.68 {Plan 2}'!CR$15&amp;analysismethod10)</f>
        <v xml:space="preserve">Mandatory Provider Type Validation Analysis; 
</v>
      </c>
      <c r="EZ37" s="254" t="str">
        <f>IF(ISNUMBER(FIND(analysismethod10,'III_Plan comp 438.68 {Plan 2}'!CS$15)),"",'III_Plan comp 438.68 {Plan 2}'!CS$15&amp;analysismethod10)</f>
        <v xml:space="preserve">Mandatory Provider Type Validation Analysis; 
</v>
      </c>
      <c r="FA37" s="254" t="str">
        <f>IF(ISNUMBER(FIND(analysismethod10,'III_Plan comp 438.68 {Plan 2}'!CT$15)),"",'III_Plan comp 438.68 {Plan 2}'!CT$15&amp;analysismethod10)</f>
        <v xml:space="preserve">Mandatory Provider Type Validation Analysis; 
</v>
      </c>
      <c r="FB37" s="254" t="str">
        <f>IF(ISNUMBER(FIND(analysismethod10,'III_Plan comp 438.68 {Plan 2}'!CU$15)),"",'III_Plan comp 438.68 {Plan 2}'!CU$15&amp;analysismethod10)</f>
        <v xml:space="preserve">Mandatory Provider Type Validation Analysis; 
</v>
      </c>
      <c r="FC37" s="254" t="str">
        <f>IF(ISNUMBER(FIND(analysismethod10,'III_Plan comp 438.68 {Plan 2}'!CV$15)),"",'III_Plan comp 438.68 {Plan 2}'!CV$15&amp;analysismethod10)</f>
        <v xml:space="preserve">Mandatory Provider Type Validation Analysis; 
</v>
      </c>
      <c r="FD37" s="254" t="str">
        <f>IF(ISNUMBER(FIND(analysismethod10,'III_Plan comp 438.68 {Plan 2}'!CW$15)),"",'III_Plan comp 438.68 {Plan 2}'!CW$15&amp;analysismethod10)</f>
        <v xml:space="preserve">Mandatory Provider Type Validation Analysis; 
</v>
      </c>
      <c r="FE37" s="254" t="str">
        <f>IF(ISNUMBER(FIND(analysismethod10,'III_Plan comp 438.68 {Plan 2}'!CX$15)),"",'III_Plan comp 438.68 {Plan 2}'!CX$15&amp;analysismethod10)</f>
        <v xml:space="preserve">Mandatory Provider Type Validation Analysis; 
</v>
      </c>
      <c r="FF37" s="254" t="str">
        <f>IF(ISNUMBER(FIND(analysismethod10,'III_Plan comp 438.68 {Plan 2}'!CY$15)),"",'III_Plan comp 438.68 {Plan 2}'!CY$15&amp;analysismethod10)</f>
        <v xml:space="preserve">Mandatory Provider Type Validation Analysis; 
</v>
      </c>
      <c r="FG37" s="254" t="str">
        <f>IF(ISNUMBER(FIND(analysismethod10,'III_Plan comp 438.68 {Plan 2}'!CZ$15)),"",'III_Plan comp 438.68 {Plan 2}'!CZ$15&amp;analysismethod10)</f>
        <v xml:space="preserve">Mandatory Provider Type Validation Analysis; 
</v>
      </c>
    </row>
    <row r="38" spans="2:163" ht="14.45" thickTop="1">
      <c r="B38" s="12" t="s">
        <v>748</v>
      </c>
      <c r="C38" s="12"/>
      <c r="D38" s="12"/>
      <c r="E38" s="12"/>
      <c r="F38" s="12"/>
      <c r="G38" s="12"/>
      <c r="J38" s="12"/>
      <c r="K38" s="12"/>
      <c r="L38" s="12"/>
      <c r="M38" s="12"/>
      <c r="N38" s="12"/>
      <c r="O38" s="12"/>
      <c r="P38" s="12"/>
      <c r="Q38" s="12"/>
      <c r="R38" s="12"/>
      <c r="S38" s="12"/>
      <c r="T38" s="12"/>
      <c r="BK38" s="12"/>
      <c r="BL38" s="12"/>
    </row>
    <row r="39" spans="2:163" ht="14.45" thickBot="1">
      <c r="B39" s="12" t="s">
        <v>749</v>
      </c>
      <c r="C39" s="12"/>
      <c r="D39" s="12"/>
      <c r="E39" s="12"/>
      <c r="F39" s="12"/>
      <c r="G39" s="12"/>
      <c r="J39" s="12"/>
      <c r="K39" s="12"/>
      <c r="L39" s="12"/>
      <c r="M39" s="12"/>
      <c r="N39" s="12"/>
      <c r="O39" s="12"/>
      <c r="P39" s="12"/>
      <c r="Q39" s="12"/>
      <c r="R39" s="12"/>
      <c r="S39" s="12"/>
      <c r="T39" s="12"/>
      <c r="BK39" s="12"/>
      <c r="BL39" s="12"/>
    </row>
    <row r="40" spans="2:163" ht="14.45" thickTop="1">
      <c r="B40" s="12" t="s">
        <v>750</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FTE Ratio Analysis; 
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Geomapping; 
</v>
      </c>
      <c r="BS40" s="248" t="str">
        <f>IF(ISNUMBER(FIND(analysismethod1,'III_Plan comp 438.68 {Plan 3}'!L$15)),"",'III_Plan comp 438.68 {Plan 3}'!L$15&amp;analysismethod1)</f>
        <v xml:space="preserve">Geomapping; 
</v>
      </c>
      <c r="BT40" s="248" t="str">
        <f>IF(ISNUMBER(FIND(analysismethod1,'III_Plan comp 438.68 {Plan 3}'!M$15)),"",'III_Plan comp 438.68 {Plan 3}'!M$15&amp;analysismethod1)</f>
        <v xml:space="preserve">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751</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xml:space="preserve">Plan Provider Directory Review; 
</v>
      </c>
      <c r="BL41" s="251" t="str">
        <f>IF(ISNUMBER(FIND(analysismethod2,'III_Plan comp 438.68 {Plan 3}'!E$15)),"",'III_Plan comp 438.68 {Plan 3}'!E$15&amp;analysismethod2)</f>
        <v xml:space="preserve">Plan Provider Directory Review; 
</v>
      </c>
      <c r="BM41" s="251" t="str">
        <f>IF(ISNUMBER(FIND(analysismethod2,'III_Plan comp 438.68 {Plan 3}'!F$15)),"",'III_Plan comp 438.68 {Plan 3}'!F$15&amp;analysismethod2)</f>
        <v xml:space="preserve">Plan Provider Directory Review; 
</v>
      </c>
      <c r="BN41" s="251" t="str">
        <f>IF(ISNUMBER(FIND(analysismethod2,'III_Plan comp 438.68 {Plan 3}'!G$15)),"",'III_Plan comp 438.68 {Plan 3}'!G$15&amp;analysismethod2)</f>
        <v xml:space="preserve">FTE Ratio Analysis; 
Plan Provider Directory Review; 
</v>
      </c>
      <c r="BO41" s="251" t="str">
        <f>IF(ISNUMBER(FIND(analysismethod2,'III_Plan comp 438.68 {Plan 3}'!H$15)),"",'III_Plan comp 438.68 {Plan 3}'!H$15&amp;analysismethod2)</f>
        <v xml:space="preserve">Plan Provider Directory Review; 
</v>
      </c>
      <c r="BP41" s="251" t="str">
        <f>IF(ISNUMBER(FIND(analysismethod2,'III_Plan comp 438.68 {Plan 3}'!I$15)),"",'III_Plan comp 438.68 {Plan 3}'!I$15&amp;analysismethod2)</f>
        <v xml:space="preserve">Plan Provider Directory Review; 
</v>
      </c>
      <c r="BQ41" s="251" t="str">
        <f>IF(ISNUMBER(FIND(analysismethod2,'III_Plan comp 438.68 {Plan 3}'!J$15)),"",'III_Plan comp 438.68 {Plan 3}'!J$15&amp;analysismethod2)</f>
        <v xml:space="preserve">Plan Provider Directory Review; 
</v>
      </c>
      <c r="BR41" s="251" t="str">
        <f>IF(ISNUMBER(FIND(analysismethod2,'III_Plan comp 438.68 {Plan 3}'!K$15)),"",'III_Plan comp 438.68 {Plan 3}'!K$15&amp;analysismethod2)</f>
        <v xml:space="preserve">Plan Provider Directory Review; 
</v>
      </c>
      <c r="BS41" s="251" t="str">
        <f>IF(ISNUMBER(FIND(analysismethod2,'III_Plan comp 438.68 {Plan 3}'!L$15)),"",'III_Plan comp 438.68 {Plan 3}'!L$15&amp;analysismethod2)</f>
        <v xml:space="preserve">Plan Provider Directory Review; 
</v>
      </c>
      <c r="BT41" s="251" t="str">
        <f>IF(ISNUMBER(FIND(analysismethod2,'III_Plan comp 438.68 {Plan 3}'!M$15)),"",'III_Plan comp 438.68 {Plan 3}'!M$15&amp;analysismethod2)</f>
        <v xml:space="preserve">Plan Provider Directory Review; 
</v>
      </c>
      <c r="BU41" s="251" t="str">
        <f>IF(ISNUMBER(FIND(analysismethod2,'III_Plan comp 438.68 {Plan 3}'!N$15)),"",'III_Plan comp 438.68 {Plan 3}'!N$15&amp;analysismethod2)</f>
        <v xml:space="preserve">Plan Provider Directory Review; 
</v>
      </c>
      <c r="BV41" s="251" t="str">
        <f>IF(ISNUMBER(FIND(analysismethod2,'III_Plan comp 438.68 {Plan 3}'!O$15)),"",'III_Plan comp 438.68 {Plan 3}'!O$15&amp;analysismethod2)</f>
        <v xml:space="preserve">Plan Provider Directory Review; 
</v>
      </c>
      <c r="BW41" s="251" t="str">
        <f>IF(ISNUMBER(FIND(analysismethod2,'III_Plan comp 438.68 {Plan 3}'!P$15)),"",'III_Plan comp 438.68 {Plan 3}'!P$15&amp;analysismethod2)</f>
        <v xml:space="preserve">Plan Provider Directory Review; 
</v>
      </c>
      <c r="BX41" s="251" t="str">
        <f>IF(ISNUMBER(FIND(analysismethod2,'III_Plan comp 438.68 {Plan 3}'!Q$15)),"",'III_Plan comp 438.68 {Plan 3}'!Q$15&amp;analysismethod2)</f>
        <v xml:space="preserve">Plan Provider Directory Review; 
</v>
      </c>
      <c r="BY41" s="251" t="str">
        <f>IF(ISNUMBER(FIND(analysismethod2,'III_Plan comp 438.68 {Plan 3}'!R$15)),"",'III_Plan comp 438.68 {Plan 3}'!R$15&amp;analysismethod2)</f>
        <v xml:space="preserve">Plan Provider Directory Review; 
</v>
      </c>
      <c r="BZ41" s="251" t="str">
        <f>IF(ISNUMBER(FIND(analysismethod2,'III_Plan comp 438.68 {Plan 3}'!S$15)),"",'III_Plan comp 438.68 {Plan 3}'!S$15&amp;analysismethod2)</f>
        <v xml:space="preserve">Plan Provider Directory Review; 
</v>
      </c>
      <c r="CA41" s="251" t="str">
        <f>IF(ISNUMBER(FIND(analysismethod2,'III_Plan comp 438.68 {Plan 3}'!T$15)),"",'III_Plan comp 438.68 {Plan 3}'!T$15&amp;analysismethod2)</f>
        <v xml:space="preserve">Plan Provider Directory Review; 
</v>
      </c>
      <c r="CB41" s="251" t="str">
        <f>IF(ISNUMBER(FIND(analysismethod2,'III_Plan comp 438.68 {Plan 3}'!U$15)),"",'III_Plan comp 438.68 {Plan 3}'!U$15&amp;analysismethod2)</f>
        <v xml:space="preserve">Plan Provider Directory Review; 
</v>
      </c>
      <c r="CC41" s="251" t="str">
        <f>IF(ISNUMBER(FIND(analysismethod2,'III_Plan comp 438.68 {Plan 3}'!V$15)),"",'III_Plan comp 438.68 {Plan 3}'!V$15&amp;analysismethod2)</f>
        <v xml:space="preserve">Plan Provider Directory Review; 
</v>
      </c>
      <c r="CD41" s="251" t="str">
        <f>IF(ISNUMBER(FIND(analysismethod2,'III_Plan comp 438.68 {Plan 3}'!W$15)),"",'III_Plan comp 438.68 {Plan 3}'!W$15&amp;analysismethod2)</f>
        <v xml:space="preserve">Plan Provider Directory Review; 
</v>
      </c>
      <c r="CE41" s="251" t="str">
        <f>IF(ISNUMBER(FIND(analysismethod2,'III_Plan comp 438.68 {Plan 3}'!X$15)),"",'III_Plan comp 438.68 {Plan 3}'!X$15&amp;analysismethod2)</f>
        <v xml:space="preserve">Plan Provider Directory Review; 
</v>
      </c>
      <c r="CF41" s="251" t="str">
        <f>IF(ISNUMBER(FIND(analysismethod2,'III_Plan comp 438.68 {Plan 3}'!Y$15)),"",'III_Plan comp 438.68 {Plan 3}'!Y$15&amp;analysismethod2)</f>
        <v xml:space="preserve">Plan Provider Directory Review; 
</v>
      </c>
      <c r="CG41" s="251" t="str">
        <f>IF(ISNUMBER(FIND(analysismethod2,'III_Plan comp 438.68 {Plan 3}'!Z$15)),"",'III_Plan comp 438.68 {Plan 3}'!Z$15&amp;analysismethod2)</f>
        <v xml:space="preserve">Plan Provider Directory Review; 
</v>
      </c>
      <c r="CH41" s="251" t="str">
        <f>IF(ISNUMBER(FIND(analysismethod2,'III_Plan comp 438.68 {Plan 3}'!AA$15)),"",'III_Plan comp 438.68 {Plan 3}'!AA$15&amp;analysismethod2)</f>
        <v xml:space="preserve">Plan Provider Directory Review; 
</v>
      </c>
      <c r="CI41" s="251" t="str">
        <f>IF(ISNUMBER(FIND(analysismethod2,'III_Plan comp 438.68 {Plan 3}'!AB$15)),"",'III_Plan comp 438.68 {Plan 3}'!AB$15&amp;analysismethod2)</f>
        <v xml:space="preserve">Plan Provider Directory Review; 
</v>
      </c>
      <c r="CJ41" s="251" t="str">
        <f>IF(ISNUMBER(FIND(analysismethod2,'III_Plan comp 438.68 {Plan 3}'!AC$15)),"",'III_Plan comp 438.68 {Plan 3}'!AC$15&amp;analysismethod2)</f>
        <v xml:space="preserve">Plan Provider Directory Review; 
</v>
      </c>
      <c r="CK41" s="251" t="str">
        <f>IF(ISNUMBER(FIND(analysismethod2,'III_Plan comp 438.68 {Plan 3}'!AD$15)),"",'III_Plan comp 438.68 {Plan 3}'!AD$15&amp;analysismethod2)</f>
        <v xml:space="preserve">Plan Provider Directory Review; 
</v>
      </c>
      <c r="CL41" s="251" t="str">
        <f>IF(ISNUMBER(FIND(analysismethod2,'III_Plan comp 438.68 {Plan 3}'!AE$15)),"",'III_Plan comp 438.68 {Plan 3}'!AE$15&amp;analysismethod2)</f>
        <v xml:space="preserve">Plan Provider Directory Review; 
</v>
      </c>
      <c r="CM41" s="251" t="str">
        <f>IF(ISNUMBER(FIND(analysismethod2,'III_Plan comp 438.68 {Plan 3}'!AF$15)),"",'III_Plan comp 438.68 {Plan 3}'!AF$15&amp;analysismethod2)</f>
        <v xml:space="preserve">Plan Provider Directory Review; 
</v>
      </c>
      <c r="CN41" s="251" t="str">
        <f>IF(ISNUMBER(FIND(analysismethod2,'III_Plan comp 438.68 {Plan 3}'!AG$15)),"",'III_Plan comp 438.68 {Plan 3}'!AG$15&amp;analysismethod2)</f>
        <v xml:space="preserve">Plan Provider Directory Review; 
</v>
      </c>
      <c r="CO41" s="251" t="str">
        <f>IF(ISNUMBER(FIND(analysismethod2,'III_Plan comp 438.68 {Plan 3}'!AH$15)),"",'III_Plan comp 438.68 {Plan 3}'!AH$15&amp;analysismethod2)</f>
        <v xml:space="preserve">Plan Provider Directory Review; 
</v>
      </c>
      <c r="CP41" s="251" t="str">
        <f>IF(ISNUMBER(FIND(analysismethod2,'III_Plan comp 438.68 {Plan 3}'!AI$15)),"",'III_Plan comp 438.68 {Plan 3}'!AI$15&amp;analysismethod2)</f>
        <v xml:space="preserve">Plan Provider Directory Review; 
</v>
      </c>
      <c r="CQ41" s="251" t="str">
        <f>IF(ISNUMBER(FIND(analysismethod2,'III_Plan comp 438.68 {Plan 3}'!AJ$15)),"",'III_Plan comp 438.68 {Plan 3}'!AJ$15&amp;analysismethod2)</f>
        <v xml:space="preserve">Plan Provider Directory Review; 
</v>
      </c>
      <c r="CR41" s="251" t="str">
        <f>IF(ISNUMBER(FIND(analysismethod2,'III_Plan comp 438.68 {Plan 3}'!AK$15)),"",'III_Plan comp 438.68 {Plan 3}'!AK$15&amp;analysismethod2)</f>
        <v xml:space="preserve">Plan Provider Directory Review; 
</v>
      </c>
      <c r="CS41" s="251" t="str">
        <f>IF(ISNUMBER(FIND(analysismethod2,'III_Plan comp 438.68 {Plan 3}'!AL$15)),"",'III_Plan comp 438.68 {Plan 3}'!AL$15&amp;analysismethod2)</f>
        <v xml:space="preserve">Plan Provider Directory Review; 
</v>
      </c>
      <c r="CT41" s="251" t="str">
        <f>IF(ISNUMBER(FIND(analysismethod2,'III_Plan comp 438.68 {Plan 3}'!AM$15)),"",'III_Plan comp 438.68 {Plan 3}'!AM$15&amp;analysismethod2)</f>
        <v xml:space="preserve">Plan Provider Directory Review; 
</v>
      </c>
      <c r="CU41" s="251" t="str">
        <f>IF(ISNUMBER(FIND(analysismethod2,'III_Plan comp 438.68 {Plan 3}'!AN$15)),"",'III_Plan comp 438.68 {Plan 3}'!AN$15&amp;analysismethod2)</f>
        <v xml:space="preserve">Plan Provider Directory Review; 
</v>
      </c>
      <c r="CV41" s="251" t="str">
        <f>IF(ISNUMBER(FIND(analysismethod2,'III_Plan comp 438.68 {Plan 3}'!AO$15)),"",'III_Plan comp 438.68 {Plan 3}'!AO$15&amp;analysismethod2)</f>
        <v xml:space="preserve">Plan Provider Directory Review; 
</v>
      </c>
      <c r="CW41" s="251" t="str">
        <f>IF(ISNUMBER(FIND(analysismethod2,'III_Plan comp 438.68 {Plan 3}'!AP$15)),"",'III_Plan comp 438.68 {Plan 3}'!AP$15&amp;analysismethod2)</f>
        <v xml:space="preserve">Plan Provider Directory Review; 
</v>
      </c>
      <c r="CX41" s="251" t="str">
        <f>IF(ISNUMBER(FIND(analysismethod2,'III_Plan comp 438.68 {Plan 3}'!AQ$15)),"",'III_Plan comp 438.68 {Plan 3}'!AQ$15&amp;analysismethod2)</f>
        <v xml:space="preserve">Plan Provider Directory Review; 
</v>
      </c>
      <c r="CY41" s="251" t="str">
        <f>IF(ISNUMBER(FIND(analysismethod2,'III_Plan comp 438.68 {Plan 3}'!AR$15)),"",'III_Plan comp 438.68 {Plan 3}'!AR$15&amp;analysismethod2)</f>
        <v xml:space="preserve">Plan Provider Directory Review; 
</v>
      </c>
      <c r="CZ41" s="251" t="str">
        <f>IF(ISNUMBER(FIND(analysismethod2,'III_Plan comp 438.68 {Plan 3}'!AS$15)),"",'III_Plan comp 438.68 {Plan 3}'!AS$15&amp;analysismethod2)</f>
        <v xml:space="preserve">Plan Provider Directory Review; 
</v>
      </c>
      <c r="DA41" s="251" t="str">
        <f>IF(ISNUMBER(FIND(analysismethod2,'III_Plan comp 438.68 {Plan 3}'!AT$15)),"",'III_Plan comp 438.68 {Plan 3}'!AT$15&amp;analysismethod2)</f>
        <v xml:space="preserve">Plan Provider Directory Review; 
</v>
      </c>
      <c r="DB41" s="251" t="str">
        <f>IF(ISNUMBER(FIND(analysismethod2,'III_Plan comp 438.68 {Plan 3}'!AU$15)),"",'III_Plan comp 438.68 {Plan 3}'!AU$15&amp;analysismethod2)</f>
        <v xml:space="preserve">Plan Provider Directory Review; 
</v>
      </c>
      <c r="DC41" s="251" t="str">
        <f>IF(ISNUMBER(FIND(analysismethod2,'III_Plan comp 438.68 {Plan 3}'!AV$15)),"",'III_Plan comp 438.68 {Plan 3}'!AV$15&amp;analysismethod2)</f>
        <v xml:space="preserve">Plan Provider Directory Review; 
</v>
      </c>
      <c r="DD41" s="251" t="str">
        <f>IF(ISNUMBER(FIND(analysismethod2,'III_Plan comp 438.68 {Plan 3}'!AW$15)),"",'III_Plan comp 438.68 {Plan 3}'!AW$15&amp;analysismethod2)</f>
        <v xml:space="preserve">Plan Provider Directory Review; 
</v>
      </c>
      <c r="DE41" s="251" t="str">
        <f>IF(ISNUMBER(FIND(analysismethod2,'III_Plan comp 438.68 {Plan 3}'!AX$15)),"",'III_Plan comp 438.68 {Plan 3}'!AX$15&amp;analysismethod2)</f>
        <v xml:space="preserve">Plan Provider Directory Review; 
</v>
      </c>
      <c r="DF41" s="251" t="str">
        <f>IF(ISNUMBER(FIND(analysismethod2,'III_Plan comp 438.68 {Plan 3}'!AY$15)),"",'III_Plan comp 438.68 {Plan 3}'!AY$15&amp;analysismethod2)</f>
        <v xml:space="preserve">Plan Provider Directory Review; 
</v>
      </c>
      <c r="DG41" s="251" t="str">
        <f>IF(ISNUMBER(FIND(analysismethod2,'III_Plan comp 438.68 {Plan 3}'!AZ$15)),"",'III_Plan comp 438.68 {Plan 3}'!AZ$15&amp;analysismethod2)</f>
        <v xml:space="preserve">Plan Provider Directory Review; 
</v>
      </c>
      <c r="DH41" s="251" t="str">
        <f>IF(ISNUMBER(FIND(analysismethod2,'III_Plan comp 438.68 {Plan 3}'!BA$15)),"",'III_Plan comp 438.68 {Plan 3}'!BA$15&amp;analysismethod2)</f>
        <v xml:space="preserve">Plan Provider Directory Review; 
</v>
      </c>
      <c r="DI41" s="251" t="str">
        <f>IF(ISNUMBER(FIND(analysismethod2,'III_Plan comp 438.68 {Plan 3}'!BB$15)),"",'III_Plan comp 438.68 {Plan 3}'!BB$15&amp;analysismethod2)</f>
        <v xml:space="preserve">Plan Provider Directory Review; 
</v>
      </c>
      <c r="DJ41" s="251" t="str">
        <f>IF(ISNUMBER(FIND(analysismethod2,'III_Plan comp 438.68 {Plan 3}'!BC$15)),"",'III_Plan comp 438.68 {Plan 3}'!BC$15&amp;analysismethod2)</f>
        <v xml:space="preserve">Plan Provider Directory Review; 
</v>
      </c>
      <c r="DK41" s="251" t="str">
        <f>IF(ISNUMBER(FIND(analysismethod2,'III_Plan comp 438.68 {Plan 3}'!BD$15)),"",'III_Plan comp 438.68 {Plan 3}'!BD$15&amp;analysismethod2)</f>
        <v xml:space="preserve">Plan Provider Directory Review; 
</v>
      </c>
      <c r="DL41" s="251" t="str">
        <f>IF(ISNUMBER(FIND(analysismethod2,'III_Plan comp 438.68 {Plan 3}'!BE$15)),"",'III_Plan comp 438.68 {Plan 3}'!BE$15&amp;analysismethod2)</f>
        <v xml:space="preserve">Plan Provider Directory Review; 
</v>
      </c>
      <c r="DM41" s="251" t="str">
        <f>IF(ISNUMBER(FIND(analysismethod2,'III_Plan comp 438.68 {Plan 3}'!BF$15)),"",'III_Plan comp 438.68 {Plan 3}'!BF$15&amp;analysismethod2)</f>
        <v xml:space="preserve">Plan Provider Directory Review; 
</v>
      </c>
      <c r="DN41" s="251" t="str">
        <f>IF(ISNUMBER(FIND(analysismethod2,'III_Plan comp 438.68 {Plan 3}'!BG$15)),"",'III_Plan comp 438.68 {Plan 3}'!BG$15&amp;analysismethod2)</f>
        <v xml:space="preserve">Plan Provider Directory Review; 
</v>
      </c>
      <c r="DO41" s="251" t="str">
        <f>IF(ISNUMBER(FIND(analysismethod2,'III_Plan comp 438.68 {Plan 3}'!BH$15)),"",'III_Plan comp 438.68 {Plan 3}'!BH$15&amp;analysismethod2)</f>
        <v xml:space="preserve">Plan Provider Directory Review; 
</v>
      </c>
      <c r="DP41" s="251" t="str">
        <f>IF(ISNUMBER(FIND(analysismethod2,'III_Plan comp 438.68 {Plan 3}'!BI$15)),"",'III_Plan comp 438.68 {Plan 3}'!BI$15&amp;analysismethod2)</f>
        <v xml:space="preserve">Plan Provider Directory Review; 
</v>
      </c>
      <c r="DQ41" s="251" t="str">
        <f>IF(ISNUMBER(FIND(analysismethod2,'III_Plan comp 438.68 {Plan 3}'!BJ$15)),"",'III_Plan comp 438.68 {Plan 3}'!BJ$15&amp;analysismethod2)</f>
        <v xml:space="preserve">Plan Provider Directory Review; 
</v>
      </c>
      <c r="DR41" s="251" t="str">
        <f>IF(ISNUMBER(FIND(analysismethod2,'III_Plan comp 438.68 {Plan 3}'!BK$15)),"",'III_Plan comp 438.68 {Plan 3}'!BK$15&amp;analysismethod2)</f>
        <v xml:space="preserve">Plan Provider Directory Review; 
</v>
      </c>
      <c r="DS41" s="251" t="str">
        <f>IF(ISNUMBER(FIND(analysismethod2,'III_Plan comp 438.68 {Plan 3}'!BL$15)),"",'III_Plan comp 438.68 {Plan 3}'!BL$15&amp;analysismethod2)</f>
        <v xml:space="preserve">Plan Provider Directory Review; 
</v>
      </c>
      <c r="DT41" s="251" t="str">
        <f>IF(ISNUMBER(FIND(analysismethod2,'III_Plan comp 438.68 {Plan 3}'!BM$15)),"",'III_Plan comp 438.68 {Plan 3}'!BM$15&amp;analysismethod2)</f>
        <v xml:space="preserve">Plan Provider Directory Review; 
</v>
      </c>
      <c r="DU41" s="251" t="str">
        <f>IF(ISNUMBER(FIND(analysismethod2,'III_Plan comp 438.68 {Plan 3}'!BN$15)),"",'III_Plan comp 438.68 {Plan 3}'!BN$15&amp;analysismethod2)</f>
        <v xml:space="preserve">Plan Provider Directory Review; 
</v>
      </c>
      <c r="DV41" s="251" t="str">
        <f>IF(ISNUMBER(FIND(analysismethod2,'III_Plan comp 438.68 {Plan 3}'!BO$15)),"",'III_Plan comp 438.68 {Plan 3}'!BO$15&amp;analysismethod2)</f>
        <v xml:space="preserve">Plan Provider Directory Review; 
</v>
      </c>
      <c r="DW41" s="251" t="str">
        <f>IF(ISNUMBER(FIND(analysismethod2,'III_Plan comp 438.68 {Plan 3}'!BP$15)),"",'III_Plan comp 438.68 {Plan 3}'!BP$15&amp;analysismethod2)</f>
        <v xml:space="preserve">Plan Provider Directory Review; 
</v>
      </c>
      <c r="DX41" s="251" t="str">
        <f>IF(ISNUMBER(FIND(analysismethod2,'III_Plan comp 438.68 {Plan 3}'!BQ$15)),"",'III_Plan comp 438.68 {Plan 3}'!BQ$15&amp;analysismethod2)</f>
        <v xml:space="preserve">Plan Provider Directory Review; 
</v>
      </c>
      <c r="DY41" s="251" t="str">
        <f>IF(ISNUMBER(FIND(analysismethod2,'III_Plan comp 438.68 {Plan 3}'!BR$15)),"",'III_Plan comp 438.68 {Plan 3}'!BR$15&amp;analysismethod2)</f>
        <v xml:space="preserve">Plan Provider Directory Review; 
</v>
      </c>
      <c r="DZ41" s="251" t="str">
        <f>IF(ISNUMBER(FIND(analysismethod2,'III_Plan comp 438.68 {Plan 3}'!BS$15)),"",'III_Plan comp 438.68 {Plan 3}'!BS$15&amp;analysismethod2)</f>
        <v xml:space="preserve">Plan Provider Directory Review; 
</v>
      </c>
      <c r="EA41" s="251" t="str">
        <f>IF(ISNUMBER(FIND(analysismethod2,'III_Plan comp 438.68 {Plan 3}'!BT$15)),"",'III_Plan comp 438.68 {Plan 3}'!BT$15&amp;analysismethod2)</f>
        <v xml:space="preserve">Plan Provider Directory Review; 
</v>
      </c>
      <c r="EB41" s="251" t="str">
        <f>IF(ISNUMBER(FIND(analysismethod2,'III_Plan comp 438.68 {Plan 3}'!BU$15)),"",'III_Plan comp 438.68 {Plan 3}'!BU$15&amp;analysismethod2)</f>
        <v xml:space="preserve">Plan Provider Directory Review; 
</v>
      </c>
      <c r="EC41" s="251" t="str">
        <f>IF(ISNUMBER(FIND(analysismethod2,'III_Plan comp 438.68 {Plan 3}'!BV$15)),"",'III_Plan comp 438.68 {Plan 3}'!BV$15&amp;analysismethod2)</f>
        <v xml:space="preserve">Plan Provider Directory Review; 
</v>
      </c>
      <c r="ED41" s="251" t="str">
        <f>IF(ISNUMBER(FIND(analysismethod2,'III_Plan comp 438.68 {Plan 3}'!BW$15)),"",'III_Plan comp 438.68 {Plan 3}'!BW$15&amp;analysismethod2)</f>
        <v xml:space="preserve">Plan Provider Directory Review; 
</v>
      </c>
      <c r="EE41" s="251" t="str">
        <f>IF(ISNUMBER(FIND(analysismethod2,'III_Plan comp 438.68 {Plan 3}'!BX$15)),"",'III_Plan comp 438.68 {Plan 3}'!BX$15&amp;analysismethod2)</f>
        <v xml:space="preserve">Plan Provider Directory Review; 
</v>
      </c>
      <c r="EF41" s="251" t="str">
        <f>IF(ISNUMBER(FIND(analysismethod2,'III_Plan comp 438.68 {Plan 3}'!BY$15)),"",'III_Plan comp 438.68 {Plan 3}'!BY$15&amp;analysismethod2)</f>
        <v xml:space="preserve">Plan Provider Directory Review; 
</v>
      </c>
      <c r="EG41" s="251" t="str">
        <f>IF(ISNUMBER(FIND(analysismethod2,'III_Plan comp 438.68 {Plan 3}'!BZ$15)),"",'III_Plan comp 438.68 {Plan 3}'!BZ$15&amp;analysismethod2)</f>
        <v xml:space="preserve">Plan Provider Directory Review; 
</v>
      </c>
      <c r="EH41" s="251" t="str">
        <f>IF(ISNUMBER(FIND(analysismethod2,'III_Plan comp 438.68 {Plan 3}'!CA$15)),"",'III_Plan comp 438.68 {Plan 3}'!CA$15&amp;analysismethod2)</f>
        <v xml:space="preserve">Plan Provider Directory Review; 
</v>
      </c>
      <c r="EI41" s="251" t="str">
        <f>IF(ISNUMBER(FIND(analysismethod2,'III_Plan comp 438.68 {Plan 3}'!CB$15)),"",'III_Plan comp 438.68 {Plan 3}'!CB$15&amp;analysismethod2)</f>
        <v xml:space="preserve">Plan Provider Directory Review; 
</v>
      </c>
      <c r="EJ41" s="251" t="str">
        <f>IF(ISNUMBER(FIND(analysismethod2,'III_Plan comp 438.68 {Plan 3}'!CC$15)),"",'III_Plan comp 438.68 {Plan 3}'!CC$15&amp;analysismethod2)</f>
        <v xml:space="preserve">Plan Provider Directory Review; 
</v>
      </c>
      <c r="EK41" s="251" t="str">
        <f>IF(ISNUMBER(FIND(analysismethod2,'III_Plan comp 438.68 {Plan 3}'!CD$15)),"",'III_Plan comp 438.68 {Plan 3}'!CD$15&amp;analysismethod2)</f>
        <v xml:space="preserve">Plan Provider Directory Review; 
</v>
      </c>
      <c r="EL41" s="251" t="str">
        <f>IF(ISNUMBER(FIND(analysismethod2,'III_Plan comp 438.68 {Plan 3}'!CE$15)),"",'III_Plan comp 438.68 {Plan 3}'!CE$15&amp;analysismethod2)</f>
        <v xml:space="preserve">Plan Provider Directory Review; 
</v>
      </c>
      <c r="EM41" s="251" t="str">
        <f>IF(ISNUMBER(FIND(analysismethod2,'III_Plan comp 438.68 {Plan 3}'!CF$15)),"",'III_Plan comp 438.68 {Plan 3}'!CF$15&amp;analysismethod2)</f>
        <v xml:space="preserve">Plan Provider Directory Review; 
</v>
      </c>
      <c r="EN41" s="251" t="str">
        <f>IF(ISNUMBER(FIND(analysismethod2,'III_Plan comp 438.68 {Plan 3}'!CG$15)),"",'III_Plan comp 438.68 {Plan 3}'!CG$15&amp;analysismethod2)</f>
        <v xml:space="preserve">Plan Provider Directory Review; 
</v>
      </c>
      <c r="EO41" s="251" t="str">
        <f>IF(ISNUMBER(FIND(analysismethod2,'III_Plan comp 438.68 {Plan 3}'!CH$15)),"",'III_Plan comp 438.68 {Plan 3}'!CH$15&amp;analysismethod2)</f>
        <v xml:space="preserve">Plan Provider Directory Review; 
</v>
      </c>
      <c r="EP41" s="251" t="str">
        <f>IF(ISNUMBER(FIND(analysismethod2,'III_Plan comp 438.68 {Plan 3}'!CI$15)),"",'III_Plan comp 438.68 {Plan 3}'!CI$15&amp;analysismethod2)</f>
        <v xml:space="preserve">Plan Provider Directory Review; 
</v>
      </c>
      <c r="EQ41" s="251" t="str">
        <f>IF(ISNUMBER(FIND(analysismethod2,'III_Plan comp 438.68 {Plan 3}'!CJ$15)),"",'III_Plan comp 438.68 {Plan 3}'!CJ$15&amp;analysismethod2)</f>
        <v xml:space="preserve">Plan Provider Directory Review; 
</v>
      </c>
      <c r="ER41" s="251" t="str">
        <f>IF(ISNUMBER(FIND(analysismethod2,'III_Plan comp 438.68 {Plan 3}'!CK$15)),"",'III_Plan comp 438.68 {Plan 3}'!CK$15&amp;analysismethod2)</f>
        <v xml:space="preserve">Plan Provider Directory Review; 
</v>
      </c>
      <c r="ES41" s="251" t="str">
        <f>IF(ISNUMBER(FIND(analysismethod2,'III_Plan comp 438.68 {Plan 3}'!CL$15)),"",'III_Plan comp 438.68 {Plan 3}'!CL$15&amp;analysismethod2)</f>
        <v xml:space="preserve">Plan Provider Directory Review; 
</v>
      </c>
      <c r="ET41" s="251" t="str">
        <f>IF(ISNUMBER(FIND(analysismethod2,'III_Plan comp 438.68 {Plan 3}'!CM$15)),"",'III_Plan comp 438.68 {Plan 3}'!CM$15&amp;analysismethod2)</f>
        <v xml:space="preserve">Plan Provider Directory Review; 
</v>
      </c>
      <c r="EU41" s="251" t="str">
        <f>IF(ISNUMBER(FIND(analysismethod2,'III_Plan comp 438.68 {Plan 3}'!CN$15)),"",'III_Plan comp 438.68 {Plan 3}'!CN$15&amp;analysismethod2)</f>
        <v xml:space="preserve">Plan Provider Directory Review; 
</v>
      </c>
      <c r="EV41" s="251" t="str">
        <f>IF(ISNUMBER(FIND(analysismethod2,'III_Plan comp 438.68 {Plan 3}'!CO$15)),"",'III_Plan comp 438.68 {Plan 3}'!CO$15&amp;analysismethod2)</f>
        <v xml:space="preserve">Plan Provider Directory Review; 
</v>
      </c>
      <c r="EW41" s="251" t="str">
        <f>IF(ISNUMBER(FIND(analysismethod2,'III_Plan comp 438.68 {Plan 3}'!CP$15)),"",'III_Plan comp 438.68 {Plan 3}'!CP$15&amp;analysismethod2)</f>
        <v xml:space="preserve">Plan Provider Directory Review; 
</v>
      </c>
      <c r="EX41" s="251" t="str">
        <f>IF(ISNUMBER(FIND(analysismethod2,'III_Plan comp 438.68 {Plan 3}'!CQ$15)),"",'III_Plan comp 438.68 {Plan 3}'!CQ$15&amp;analysismethod2)</f>
        <v xml:space="preserve">Plan Provider Directory Review; 
</v>
      </c>
      <c r="EY41" s="251" t="str">
        <f>IF(ISNUMBER(FIND(analysismethod2,'III_Plan comp 438.68 {Plan 3}'!CR$15)),"",'III_Plan comp 438.68 {Plan 3}'!CR$15&amp;analysismethod2)</f>
        <v xml:space="preserve">Plan Provider Directory Review; 
</v>
      </c>
      <c r="EZ41" s="251" t="str">
        <f>IF(ISNUMBER(FIND(analysismethod2,'III_Plan comp 438.68 {Plan 3}'!CS$15)),"",'III_Plan comp 438.68 {Plan 3}'!CS$15&amp;analysismethod2)</f>
        <v xml:space="preserve">Plan Provider Directory Review; 
</v>
      </c>
      <c r="FA41" s="251" t="str">
        <f>IF(ISNUMBER(FIND(analysismethod2,'III_Plan comp 438.68 {Plan 3}'!CT$15)),"",'III_Plan comp 438.68 {Plan 3}'!CT$15&amp;analysismethod2)</f>
        <v xml:space="preserve">Plan Provider Directory Review; 
</v>
      </c>
      <c r="FB41" s="251" t="str">
        <f>IF(ISNUMBER(FIND(analysismethod2,'III_Plan comp 438.68 {Plan 3}'!CU$15)),"",'III_Plan comp 438.68 {Plan 3}'!CU$15&amp;analysismethod2)</f>
        <v xml:space="preserve">Plan Provider Directory Review; 
</v>
      </c>
      <c r="FC41" s="251" t="str">
        <f>IF(ISNUMBER(FIND(analysismethod2,'III_Plan comp 438.68 {Plan 3}'!CV$15)),"",'III_Plan comp 438.68 {Plan 3}'!CV$15&amp;analysismethod2)</f>
        <v xml:space="preserve">Plan Provider Directory Review; 
</v>
      </c>
      <c r="FD41" s="251" t="str">
        <f>IF(ISNUMBER(FIND(analysismethod2,'III_Plan comp 438.68 {Plan 3}'!CW$15)),"",'III_Plan comp 438.68 {Plan 3}'!CW$15&amp;analysismethod2)</f>
        <v xml:space="preserve">Plan Provider Directory Review; 
</v>
      </c>
      <c r="FE41" s="251" t="str">
        <f>IF(ISNUMBER(FIND(analysismethod2,'III_Plan comp 438.68 {Plan 3}'!CX$15)),"",'III_Plan comp 438.68 {Plan 3}'!CX$15&amp;analysismethod2)</f>
        <v xml:space="preserve">Plan Provider Directory Review; 
</v>
      </c>
      <c r="FF41" s="251" t="str">
        <f>IF(ISNUMBER(FIND(analysismethod2,'III_Plan comp 438.68 {Plan 3}'!CY$15)),"",'III_Plan comp 438.68 {Plan 3}'!CY$15&amp;analysismethod2)</f>
        <v xml:space="preserve">Plan Provider Directory Review; 
</v>
      </c>
      <c r="FG41" s="251" t="str">
        <f>IF(ISNUMBER(FIND(analysismethod2,'III_Plan comp 438.68 {Plan 3}'!CZ$15)),"",'III_Plan comp 438.68 {Plan 3}'!CZ$15&amp;analysismethod2)</f>
        <v xml:space="preserve">Plan Provider Directory Review; 
</v>
      </c>
    </row>
    <row r="42" spans="2:163">
      <c r="B42" s="12" t="s">
        <v>752</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753</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754</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755</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xml:space="preserve">Review of Grievances Related to Access; 
</v>
      </c>
      <c r="BL45" s="251" t="str">
        <f>IF(ISNUMBER(FIND(analysismethod6,'III_Plan comp 438.68 {Plan 3}'!E$15)),"",'III_Plan comp 438.68 {Plan 3}'!E$15&amp;analysismethod6)</f>
        <v xml:space="preserve">Review of Grievances Related to Access; 
</v>
      </c>
      <c r="BM45" s="251" t="str">
        <f>IF(ISNUMBER(FIND(analysismethod6,'III_Plan comp 438.68 {Plan 3}'!F$15)),"",'III_Plan comp 438.68 {Plan 3}'!F$15&amp;analysismethod6)</f>
        <v xml:space="preserve">Review of Grievances Related to Access; 
</v>
      </c>
      <c r="BN45" s="251" t="str">
        <f>IF(ISNUMBER(FIND(analysismethod6,'III_Plan comp 438.68 {Plan 3}'!G$15)),"",'III_Plan comp 438.68 {Plan 3}'!G$15&amp;analysismethod6)</f>
        <v xml:space="preserve">FTE Ratio Analysis; 
Review of Grievances Related to Access; 
</v>
      </c>
      <c r="BO45" s="251" t="str">
        <f>IF(ISNUMBER(FIND(analysismethod6,'III_Plan comp 438.68 {Plan 3}'!H$15)),"",'III_Plan comp 438.68 {Plan 3}'!H$15&amp;analysismethod6)</f>
        <v xml:space="preserve">Review of Grievances Related to Access; 
</v>
      </c>
      <c r="BP45" s="251" t="str">
        <f>IF(ISNUMBER(FIND(analysismethod6,'III_Plan comp 438.68 {Plan 3}'!I$15)),"",'III_Plan comp 438.68 {Plan 3}'!I$15&amp;analysismethod6)</f>
        <v xml:space="preserve">Review of Grievances Related to Access; 
</v>
      </c>
      <c r="BQ45" s="251" t="str">
        <f>IF(ISNUMBER(FIND(analysismethod6,'III_Plan comp 438.68 {Plan 3}'!J$15)),"",'III_Plan comp 438.68 {Plan 3}'!J$15&amp;analysismethod6)</f>
        <v xml:space="preserve">Review of Grievances Related to Access; 
</v>
      </c>
      <c r="BR45" s="251" t="str">
        <f>IF(ISNUMBER(FIND(analysismethod6,'III_Plan comp 438.68 {Plan 3}'!K$15)),"",'III_Plan comp 438.68 {Plan 3}'!K$15&amp;analysismethod6)</f>
        <v xml:space="preserve">Review of Grievances Related to Access; 
</v>
      </c>
      <c r="BS45" s="251" t="str">
        <f>IF(ISNUMBER(FIND(analysismethod6,'III_Plan comp 438.68 {Plan 3}'!L$15)),"",'III_Plan comp 438.68 {Plan 3}'!L$15&amp;analysismethod6)</f>
        <v xml:space="preserve">Review of Grievances Related to Access; 
</v>
      </c>
      <c r="BT45" s="251" t="str">
        <f>IF(ISNUMBER(FIND(analysismethod6,'III_Plan comp 438.68 {Plan 3}'!M$15)),"",'III_Plan comp 438.68 {Plan 3}'!M$15&amp;analysismethod6)</f>
        <v xml:space="preserve">Review of Grievances Related to Access; 
</v>
      </c>
      <c r="BU45" s="251" t="str">
        <f>IF(ISNUMBER(FIND(analysismethod6,'III_Plan comp 438.68 {Plan 3}'!N$15)),"",'III_Plan comp 438.68 {Plan 3}'!N$15&amp;analysismethod6)</f>
        <v xml:space="preserve">Review of Grievances Related to Access; 
</v>
      </c>
      <c r="BV45" s="251" t="str">
        <f>IF(ISNUMBER(FIND(analysismethod6,'III_Plan comp 438.68 {Plan 3}'!O$15)),"",'III_Plan comp 438.68 {Plan 3}'!O$15&amp;analysismethod6)</f>
        <v xml:space="preserve">Review of Grievances Related to Access; 
</v>
      </c>
      <c r="BW45" s="251" t="str">
        <f>IF(ISNUMBER(FIND(analysismethod6,'III_Plan comp 438.68 {Plan 3}'!P$15)),"",'III_Plan comp 438.68 {Plan 3}'!P$15&amp;analysismethod6)</f>
        <v xml:space="preserve">Review of Grievances Related to Access; 
</v>
      </c>
      <c r="BX45" s="251" t="str">
        <f>IF(ISNUMBER(FIND(analysismethod6,'III_Plan comp 438.68 {Plan 3}'!Q$15)),"",'III_Plan comp 438.68 {Plan 3}'!Q$15&amp;analysismethod6)</f>
        <v xml:space="preserve">Review of Grievances Related to Access; 
</v>
      </c>
      <c r="BY45" s="251" t="str">
        <f>IF(ISNUMBER(FIND(analysismethod6,'III_Plan comp 438.68 {Plan 3}'!R$15)),"",'III_Plan comp 438.68 {Plan 3}'!R$15&amp;analysismethod6)</f>
        <v xml:space="preserve">Review of Grievances Related to Access; 
</v>
      </c>
      <c r="BZ45" s="251" t="str">
        <f>IF(ISNUMBER(FIND(analysismethod6,'III_Plan comp 438.68 {Plan 3}'!S$15)),"",'III_Plan comp 438.68 {Plan 3}'!S$15&amp;analysismethod6)</f>
        <v xml:space="preserve">Review of Grievances Related to Access; 
</v>
      </c>
      <c r="CA45" s="251" t="str">
        <f>IF(ISNUMBER(FIND(analysismethod6,'III_Plan comp 438.68 {Plan 3}'!T$15)),"",'III_Plan comp 438.68 {Plan 3}'!T$15&amp;analysismethod6)</f>
        <v xml:space="preserve">Review of Grievances Related to Access; 
</v>
      </c>
      <c r="CB45" s="251" t="str">
        <f>IF(ISNUMBER(FIND(analysismethod6,'III_Plan comp 438.68 {Plan 3}'!U$15)),"",'III_Plan comp 438.68 {Plan 3}'!U$15&amp;analysismethod6)</f>
        <v xml:space="preserve">Review of Grievances Related to Access; 
</v>
      </c>
      <c r="CC45" s="251" t="str">
        <f>IF(ISNUMBER(FIND(analysismethod6,'III_Plan comp 438.68 {Plan 3}'!V$15)),"",'III_Plan comp 438.68 {Plan 3}'!V$15&amp;analysismethod6)</f>
        <v xml:space="preserve">Review of Grievances Related to Access; 
</v>
      </c>
      <c r="CD45" s="251" t="str">
        <f>IF(ISNUMBER(FIND(analysismethod6,'III_Plan comp 438.68 {Plan 3}'!W$15)),"",'III_Plan comp 438.68 {Plan 3}'!W$15&amp;analysismethod6)</f>
        <v xml:space="preserve">Review of Grievances Related to Access; 
</v>
      </c>
      <c r="CE45" s="251" t="str">
        <f>IF(ISNUMBER(FIND(analysismethod6,'III_Plan comp 438.68 {Plan 3}'!X$15)),"",'III_Plan comp 438.68 {Plan 3}'!X$15&amp;analysismethod6)</f>
        <v xml:space="preserve">Review of Grievances Related to Access; 
</v>
      </c>
      <c r="CF45" s="251" t="str">
        <f>IF(ISNUMBER(FIND(analysismethod6,'III_Plan comp 438.68 {Plan 3}'!Y$15)),"",'III_Plan comp 438.68 {Plan 3}'!Y$15&amp;analysismethod6)</f>
        <v xml:space="preserve">Review of Grievances Related to Access; 
</v>
      </c>
      <c r="CG45" s="251" t="str">
        <f>IF(ISNUMBER(FIND(analysismethod6,'III_Plan comp 438.68 {Plan 3}'!Z$15)),"",'III_Plan comp 438.68 {Plan 3}'!Z$15&amp;analysismethod6)</f>
        <v xml:space="preserve">Review of Grievances Related to Access; 
</v>
      </c>
      <c r="CH45" s="251" t="str">
        <f>IF(ISNUMBER(FIND(analysismethod6,'III_Plan comp 438.68 {Plan 3}'!AA$15)),"",'III_Plan comp 438.68 {Plan 3}'!AA$15&amp;analysismethod6)</f>
        <v xml:space="preserve">Review of Grievances Related to Access; 
</v>
      </c>
      <c r="CI45" s="251" t="str">
        <f>IF(ISNUMBER(FIND(analysismethod6,'III_Plan comp 438.68 {Plan 3}'!AB$15)),"",'III_Plan comp 438.68 {Plan 3}'!AB$15&amp;analysismethod6)</f>
        <v xml:space="preserve">Review of Grievances Related to Access; 
</v>
      </c>
      <c r="CJ45" s="251" t="str">
        <f>IF(ISNUMBER(FIND(analysismethod6,'III_Plan comp 438.68 {Plan 3}'!AC$15)),"",'III_Plan comp 438.68 {Plan 3}'!AC$15&amp;analysismethod6)</f>
        <v xml:space="preserve">Review of Grievances Related to Access; 
</v>
      </c>
      <c r="CK45" s="251" t="str">
        <f>IF(ISNUMBER(FIND(analysismethod6,'III_Plan comp 438.68 {Plan 3}'!AD$15)),"",'III_Plan comp 438.68 {Plan 3}'!AD$15&amp;analysismethod6)</f>
        <v xml:space="preserve">Review of Grievances Related to Access; 
</v>
      </c>
      <c r="CL45" s="251" t="str">
        <f>IF(ISNUMBER(FIND(analysismethod6,'III_Plan comp 438.68 {Plan 3}'!AE$15)),"",'III_Plan comp 438.68 {Plan 3}'!AE$15&amp;analysismethod6)</f>
        <v xml:space="preserve">Review of Grievances Related to Access; 
</v>
      </c>
      <c r="CM45" s="251" t="str">
        <f>IF(ISNUMBER(FIND(analysismethod6,'III_Plan comp 438.68 {Plan 3}'!AF$15)),"",'III_Plan comp 438.68 {Plan 3}'!AF$15&amp;analysismethod6)</f>
        <v xml:space="preserve">Review of Grievances Related to Access; 
</v>
      </c>
      <c r="CN45" s="251" t="str">
        <f>IF(ISNUMBER(FIND(analysismethod6,'III_Plan comp 438.68 {Plan 3}'!AG$15)),"",'III_Plan comp 438.68 {Plan 3}'!AG$15&amp;analysismethod6)</f>
        <v xml:space="preserve">Review of Grievances Related to Access; 
</v>
      </c>
      <c r="CO45" s="251" t="str">
        <f>IF(ISNUMBER(FIND(analysismethod6,'III_Plan comp 438.68 {Plan 3}'!AH$15)),"",'III_Plan comp 438.68 {Plan 3}'!AH$15&amp;analysismethod6)</f>
        <v xml:space="preserve">Review of Grievances Related to Access; 
</v>
      </c>
      <c r="CP45" s="251" t="str">
        <f>IF(ISNUMBER(FIND(analysismethod6,'III_Plan comp 438.68 {Plan 3}'!AI$15)),"",'III_Plan comp 438.68 {Plan 3}'!AI$15&amp;analysismethod6)</f>
        <v xml:space="preserve">Review of Grievances Related to Access; 
</v>
      </c>
      <c r="CQ45" s="251" t="str">
        <f>IF(ISNUMBER(FIND(analysismethod6,'III_Plan comp 438.68 {Plan 3}'!AJ$15)),"",'III_Plan comp 438.68 {Plan 3}'!AJ$15&amp;analysismethod6)</f>
        <v xml:space="preserve">Review of Grievances Related to Access; 
</v>
      </c>
      <c r="CR45" s="251" t="str">
        <f>IF(ISNUMBER(FIND(analysismethod6,'III_Plan comp 438.68 {Plan 3}'!AK$15)),"",'III_Plan comp 438.68 {Plan 3}'!AK$15&amp;analysismethod6)</f>
        <v xml:space="preserve">Review of Grievances Related to Access; 
</v>
      </c>
      <c r="CS45" s="251" t="str">
        <f>IF(ISNUMBER(FIND(analysismethod6,'III_Plan comp 438.68 {Plan 3}'!AL$15)),"",'III_Plan comp 438.68 {Plan 3}'!AL$15&amp;analysismethod6)</f>
        <v xml:space="preserve">Review of Grievances Related to Access; 
</v>
      </c>
      <c r="CT45" s="251" t="str">
        <f>IF(ISNUMBER(FIND(analysismethod6,'III_Plan comp 438.68 {Plan 3}'!AM$15)),"",'III_Plan comp 438.68 {Plan 3}'!AM$15&amp;analysismethod6)</f>
        <v xml:space="preserve">Review of Grievances Related to Access; 
</v>
      </c>
      <c r="CU45" s="251" t="str">
        <f>IF(ISNUMBER(FIND(analysismethod6,'III_Plan comp 438.68 {Plan 3}'!AN$15)),"",'III_Plan comp 438.68 {Plan 3}'!AN$15&amp;analysismethod6)</f>
        <v xml:space="preserve">Review of Grievances Related to Access; 
</v>
      </c>
      <c r="CV45" s="251" t="str">
        <f>IF(ISNUMBER(FIND(analysismethod6,'III_Plan comp 438.68 {Plan 3}'!AO$15)),"",'III_Plan comp 438.68 {Plan 3}'!AO$15&amp;analysismethod6)</f>
        <v xml:space="preserve">Review of Grievances Related to Access; 
</v>
      </c>
      <c r="CW45" s="251" t="str">
        <f>IF(ISNUMBER(FIND(analysismethod6,'III_Plan comp 438.68 {Plan 3}'!AP$15)),"",'III_Plan comp 438.68 {Plan 3}'!AP$15&amp;analysismethod6)</f>
        <v xml:space="preserve">Review of Grievances Related to Access; 
</v>
      </c>
      <c r="CX45" s="251" t="str">
        <f>IF(ISNUMBER(FIND(analysismethod6,'III_Plan comp 438.68 {Plan 3}'!AQ$15)),"",'III_Plan comp 438.68 {Plan 3}'!AQ$15&amp;analysismethod6)</f>
        <v xml:space="preserve">Review of Grievances Related to Access; 
</v>
      </c>
      <c r="CY45" s="251" t="str">
        <f>IF(ISNUMBER(FIND(analysismethod6,'III_Plan comp 438.68 {Plan 3}'!AR$15)),"",'III_Plan comp 438.68 {Plan 3}'!AR$15&amp;analysismethod6)</f>
        <v xml:space="preserve">Review of Grievances Related to Access; 
</v>
      </c>
      <c r="CZ45" s="251" t="str">
        <f>IF(ISNUMBER(FIND(analysismethod6,'III_Plan comp 438.68 {Plan 3}'!AS$15)),"",'III_Plan comp 438.68 {Plan 3}'!AS$15&amp;analysismethod6)</f>
        <v xml:space="preserve">Review of Grievances Related to Access; 
</v>
      </c>
      <c r="DA45" s="251" t="str">
        <f>IF(ISNUMBER(FIND(analysismethod6,'III_Plan comp 438.68 {Plan 3}'!AT$15)),"",'III_Plan comp 438.68 {Plan 3}'!AT$15&amp;analysismethod6)</f>
        <v xml:space="preserve">Review of Grievances Related to Access; 
</v>
      </c>
      <c r="DB45" s="251" t="str">
        <f>IF(ISNUMBER(FIND(analysismethod6,'III_Plan comp 438.68 {Plan 3}'!AU$15)),"",'III_Plan comp 438.68 {Plan 3}'!AU$15&amp;analysismethod6)</f>
        <v xml:space="preserve">Review of Grievances Related to Access; 
</v>
      </c>
      <c r="DC45" s="251" t="str">
        <f>IF(ISNUMBER(FIND(analysismethod6,'III_Plan comp 438.68 {Plan 3}'!AV$15)),"",'III_Plan comp 438.68 {Plan 3}'!AV$15&amp;analysismethod6)</f>
        <v xml:space="preserve">Review of Grievances Related to Access; 
</v>
      </c>
      <c r="DD45" s="251" t="str">
        <f>IF(ISNUMBER(FIND(analysismethod6,'III_Plan comp 438.68 {Plan 3}'!AW$15)),"",'III_Plan comp 438.68 {Plan 3}'!AW$15&amp;analysismethod6)</f>
        <v xml:space="preserve">Review of Grievances Related to Access; 
</v>
      </c>
      <c r="DE45" s="251" t="str">
        <f>IF(ISNUMBER(FIND(analysismethod6,'III_Plan comp 438.68 {Plan 3}'!AX$15)),"",'III_Plan comp 438.68 {Plan 3}'!AX$15&amp;analysismethod6)</f>
        <v xml:space="preserve">Review of Grievances Related to Access; 
</v>
      </c>
      <c r="DF45" s="251" t="str">
        <f>IF(ISNUMBER(FIND(analysismethod6,'III_Plan comp 438.68 {Plan 3}'!AY$15)),"",'III_Plan comp 438.68 {Plan 3}'!AY$15&amp;analysismethod6)</f>
        <v xml:space="preserve">Review of Grievances Related to Access; 
</v>
      </c>
      <c r="DG45" s="251" t="str">
        <f>IF(ISNUMBER(FIND(analysismethod6,'III_Plan comp 438.68 {Plan 3}'!AZ$15)),"",'III_Plan comp 438.68 {Plan 3}'!AZ$15&amp;analysismethod6)</f>
        <v xml:space="preserve">Review of Grievances Related to Access; 
</v>
      </c>
      <c r="DH45" s="251" t="str">
        <f>IF(ISNUMBER(FIND(analysismethod6,'III_Plan comp 438.68 {Plan 3}'!BA$15)),"",'III_Plan comp 438.68 {Plan 3}'!BA$15&amp;analysismethod6)</f>
        <v xml:space="preserve">Review of Grievances Related to Access; 
</v>
      </c>
      <c r="DI45" s="251" t="str">
        <f>IF(ISNUMBER(FIND(analysismethod6,'III_Plan comp 438.68 {Plan 3}'!BB$15)),"",'III_Plan comp 438.68 {Plan 3}'!BB$15&amp;analysismethod6)</f>
        <v xml:space="preserve">Review of Grievances Related to Access; 
</v>
      </c>
      <c r="DJ45" s="251" t="str">
        <f>IF(ISNUMBER(FIND(analysismethod6,'III_Plan comp 438.68 {Plan 3}'!BC$15)),"",'III_Plan comp 438.68 {Plan 3}'!BC$15&amp;analysismethod6)</f>
        <v xml:space="preserve">Review of Grievances Related to Access; 
</v>
      </c>
      <c r="DK45" s="251" t="str">
        <f>IF(ISNUMBER(FIND(analysismethod6,'III_Plan comp 438.68 {Plan 3}'!BD$15)),"",'III_Plan comp 438.68 {Plan 3}'!BD$15&amp;analysismethod6)</f>
        <v xml:space="preserve">Review of Grievances Related to Access; 
</v>
      </c>
      <c r="DL45" s="251" t="str">
        <f>IF(ISNUMBER(FIND(analysismethod6,'III_Plan comp 438.68 {Plan 3}'!BE$15)),"",'III_Plan comp 438.68 {Plan 3}'!BE$15&amp;analysismethod6)</f>
        <v xml:space="preserve">Review of Grievances Related to Access; 
</v>
      </c>
      <c r="DM45" s="251" t="str">
        <f>IF(ISNUMBER(FIND(analysismethod6,'III_Plan comp 438.68 {Plan 3}'!BF$15)),"",'III_Plan comp 438.68 {Plan 3}'!BF$15&amp;analysismethod6)</f>
        <v xml:space="preserve">Review of Grievances Related to Access; 
</v>
      </c>
      <c r="DN45" s="251" t="str">
        <f>IF(ISNUMBER(FIND(analysismethod6,'III_Plan comp 438.68 {Plan 3}'!BG$15)),"",'III_Plan comp 438.68 {Plan 3}'!BG$15&amp;analysismethod6)</f>
        <v xml:space="preserve">Review of Grievances Related to Access; 
</v>
      </c>
      <c r="DO45" s="251" t="str">
        <f>IF(ISNUMBER(FIND(analysismethod6,'III_Plan comp 438.68 {Plan 3}'!BH$15)),"",'III_Plan comp 438.68 {Plan 3}'!BH$15&amp;analysismethod6)</f>
        <v xml:space="preserve">Review of Grievances Related to Access; 
</v>
      </c>
      <c r="DP45" s="251" t="str">
        <f>IF(ISNUMBER(FIND(analysismethod6,'III_Plan comp 438.68 {Plan 3}'!BI$15)),"",'III_Plan comp 438.68 {Plan 3}'!BI$15&amp;analysismethod6)</f>
        <v xml:space="preserve">Review of Grievances Related to Access; 
</v>
      </c>
      <c r="DQ45" s="251" t="str">
        <f>IF(ISNUMBER(FIND(analysismethod6,'III_Plan comp 438.68 {Plan 3}'!BJ$15)),"",'III_Plan comp 438.68 {Plan 3}'!BJ$15&amp;analysismethod6)</f>
        <v xml:space="preserve">Review of Grievances Related to Access; 
</v>
      </c>
      <c r="DR45" s="251" t="str">
        <f>IF(ISNUMBER(FIND(analysismethod6,'III_Plan comp 438.68 {Plan 3}'!BK$15)),"",'III_Plan comp 438.68 {Plan 3}'!BK$15&amp;analysismethod6)</f>
        <v xml:space="preserve">Review of Grievances Related to Access; 
</v>
      </c>
      <c r="DS45" s="251" t="str">
        <f>IF(ISNUMBER(FIND(analysismethod6,'III_Plan comp 438.68 {Plan 3}'!BL$15)),"",'III_Plan comp 438.68 {Plan 3}'!BL$15&amp;analysismethod6)</f>
        <v xml:space="preserve">Review of Grievances Related to Access; 
</v>
      </c>
      <c r="DT45" s="251" t="str">
        <f>IF(ISNUMBER(FIND(analysismethod6,'III_Plan comp 438.68 {Plan 3}'!BM$15)),"",'III_Plan comp 438.68 {Plan 3}'!BM$15&amp;analysismethod6)</f>
        <v xml:space="preserve">Review of Grievances Related to Access; 
</v>
      </c>
      <c r="DU45" s="251" t="str">
        <f>IF(ISNUMBER(FIND(analysismethod6,'III_Plan comp 438.68 {Plan 3}'!BN$15)),"",'III_Plan comp 438.68 {Plan 3}'!BN$15&amp;analysismethod6)</f>
        <v xml:space="preserve">Review of Grievances Related to Access; 
</v>
      </c>
      <c r="DV45" s="251" t="str">
        <f>IF(ISNUMBER(FIND(analysismethod6,'III_Plan comp 438.68 {Plan 3}'!BO$15)),"",'III_Plan comp 438.68 {Plan 3}'!BO$15&amp;analysismethod6)</f>
        <v xml:space="preserve">Review of Grievances Related to Access; 
</v>
      </c>
      <c r="DW45" s="251" t="str">
        <f>IF(ISNUMBER(FIND(analysismethod6,'III_Plan comp 438.68 {Plan 3}'!BP$15)),"",'III_Plan comp 438.68 {Plan 3}'!BP$15&amp;analysismethod6)</f>
        <v xml:space="preserve">Review of Grievances Related to Access; 
</v>
      </c>
      <c r="DX45" s="251" t="str">
        <f>IF(ISNUMBER(FIND(analysismethod6,'III_Plan comp 438.68 {Plan 3}'!BQ$15)),"",'III_Plan comp 438.68 {Plan 3}'!BQ$15&amp;analysismethod6)</f>
        <v xml:space="preserve">Review of Grievances Related to Access; 
</v>
      </c>
      <c r="DY45" s="251" t="str">
        <f>IF(ISNUMBER(FIND(analysismethod6,'III_Plan comp 438.68 {Plan 3}'!BR$15)),"",'III_Plan comp 438.68 {Plan 3}'!BR$15&amp;analysismethod6)</f>
        <v xml:space="preserve">Review of Grievances Related to Access; 
</v>
      </c>
      <c r="DZ45" s="251" t="str">
        <f>IF(ISNUMBER(FIND(analysismethod6,'III_Plan comp 438.68 {Plan 3}'!BS$15)),"",'III_Plan comp 438.68 {Plan 3}'!BS$15&amp;analysismethod6)</f>
        <v xml:space="preserve">Review of Grievances Related to Access; 
</v>
      </c>
      <c r="EA45" s="251" t="str">
        <f>IF(ISNUMBER(FIND(analysismethod6,'III_Plan comp 438.68 {Plan 3}'!BT$15)),"",'III_Plan comp 438.68 {Plan 3}'!BT$15&amp;analysismethod6)</f>
        <v xml:space="preserve">Review of Grievances Related to Access; 
</v>
      </c>
      <c r="EB45" s="251" t="str">
        <f>IF(ISNUMBER(FIND(analysismethod6,'III_Plan comp 438.68 {Plan 3}'!BU$15)),"",'III_Plan comp 438.68 {Plan 3}'!BU$15&amp;analysismethod6)</f>
        <v xml:space="preserve">Review of Grievances Related to Access; 
</v>
      </c>
      <c r="EC45" s="251" t="str">
        <f>IF(ISNUMBER(FIND(analysismethod6,'III_Plan comp 438.68 {Plan 3}'!BV$15)),"",'III_Plan comp 438.68 {Plan 3}'!BV$15&amp;analysismethod6)</f>
        <v xml:space="preserve">Review of Grievances Related to Access; 
</v>
      </c>
      <c r="ED45" s="251" t="str">
        <f>IF(ISNUMBER(FIND(analysismethod6,'III_Plan comp 438.68 {Plan 3}'!BW$15)),"",'III_Plan comp 438.68 {Plan 3}'!BW$15&amp;analysismethod6)</f>
        <v xml:space="preserve">Review of Grievances Related to Access; 
</v>
      </c>
      <c r="EE45" s="251" t="str">
        <f>IF(ISNUMBER(FIND(analysismethod6,'III_Plan comp 438.68 {Plan 3}'!BX$15)),"",'III_Plan comp 438.68 {Plan 3}'!BX$15&amp;analysismethod6)</f>
        <v xml:space="preserve">Review of Grievances Related to Access; 
</v>
      </c>
      <c r="EF45" s="251" t="str">
        <f>IF(ISNUMBER(FIND(analysismethod6,'III_Plan comp 438.68 {Plan 3}'!BY$15)),"",'III_Plan comp 438.68 {Plan 3}'!BY$15&amp;analysismethod6)</f>
        <v xml:space="preserve">Review of Grievances Related to Access; 
</v>
      </c>
      <c r="EG45" s="251" t="str">
        <f>IF(ISNUMBER(FIND(analysismethod6,'III_Plan comp 438.68 {Plan 3}'!BZ$15)),"",'III_Plan comp 438.68 {Plan 3}'!BZ$15&amp;analysismethod6)</f>
        <v xml:space="preserve">Review of Grievances Related to Access; 
</v>
      </c>
      <c r="EH45" s="251" t="str">
        <f>IF(ISNUMBER(FIND(analysismethod6,'III_Plan comp 438.68 {Plan 3}'!CA$15)),"",'III_Plan comp 438.68 {Plan 3}'!CA$15&amp;analysismethod6)</f>
        <v xml:space="preserve">Review of Grievances Related to Access; 
</v>
      </c>
      <c r="EI45" s="251" t="str">
        <f>IF(ISNUMBER(FIND(analysismethod6,'III_Plan comp 438.68 {Plan 3}'!CB$15)),"",'III_Plan comp 438.68 {Plan 3}'!CB$15&amp;analysismethod6)</f>
        <v xml:space="preserve">Review of Grievances Related to Access; 
</v>
      </c>
      <c r="EJ45" s="251" t="str">
        <f>IF(ISNUMBER(FIND(analysismethod6,'III_Plan comp 438.68 {Plan 3}'!CC$15)),"",'III_Plan comp 438.68 {Plan 3}'!CC$15&amp;analysismethod6)</f>
        <v xml:space="preserve">Review of Grievances Related to Access; 
</v>
      </c>
      <c r="EK45" s="251" t="str">
        <f>IF(ISNUMBER(FIND(analysismethod6,'III_Plan comp 438.68 {Plan 3}'!CD$15)),"",'III_Plan comp 438.68 {Plan 3}'!CD$15&amp;analysismethod6)</f>
        <v xml:space="preserve">Review of Grievances Related to Access; 
</v>
      </c>
      <c r="EL45" s="251" t="str">
        <f>IF(ISNUMBER(FIND(analysismethod6,'III_Plan comp 438.68 {Plan 3}'!CE$15)),"",'III_Plan comp 438.68 {Plan 3}'!CE$15&amp;analysismethod6)</f>
        <v xml:space="preserve">Review of Grievances Related to Access; 
</v>
      </c>
      <c r="EM45" s="251" t="str">
        <f>IF(ISNUMBER(FIND(analysismethod6,'III_Plan comp 438.68 {Plan 3}'!CF$15)),"",'III_Plan comp 438.68 {Plan 3}'!CF$15&amp;analysismethod6)</f>
        <v xml:space="preserve">Review of Grievances Related to Access; 
</v>
      </c>
      <c r="EN45" s="251" t="str">
        <f>IF(ISNUMBER(FIND(analysismethod6,'III_Plan comp 438.68 {Plan 3}'!CG$15)),"",'III_Plan comp 438.68 {Plan 3}'!CG$15&amp;analysismethod6)</f>
        <v xml:space="preserve">Review of Grievances Related to Access; 
</v>
      </c>
      <c r="EO45" s="251" t="str">
        <f>IF(ISNUMBER(FIND(analysismethod6,'III_Plan comp 438.68 {Plan 3}'!CH$15)),"",'III_Plan comp 438.68 {Plan 3}'!CH$15&amp;analysismethod6)</f>
        <v xml:space="preserve">Review of Grievances Related to Access; 
</v>
      </c>
      <c r="EP45" s="251" t="str">
        <f>IF(ISNUMBER(FIND(analysismethod6,'III_Plan comp 438.68 {Plan 3}'!CI$15)),"",'III_Plan comp 438.68 {Plan 3}'!CI$15&amp;analysismethod6)</f>
        <v xml:space="preserve">Review of Grievances Related to Access; 
</v>
      </c>
      <c r="EQ45" s="251" t="str">
        <f>IF(ISNUMBER(FIND(analysismethod6,'III_Plan comp 438.68 {Plan 3}'!CJ$15)),"",'III_Plan comp 438.68 {Plan 3}'!CJ$15&amp;analysismethod6)</f>
        <v xml:space="preserve">Review of Grievances Related to Access; 
</v>
      </c>
      <c r="ER45" s="251" t="str">
        <f>IF(ISNUMBER(FIND(analysismethod6,'III_Plan comp 438.68 {Plan 3}'!CK$15)),"",'III_Plan comp 438.68 {Plan 3}'!CK$15&amp;analysismethod6)</f>
        <v xml:space="preserve">Review of Grievances Related to Access; 
</v>
      </c>
      <c r="ES45" s="251" t="str">
        <f>IF(ISNUMBER(FIND(analysismethod6,'III_Plan comp 438.68 {Plan 3}'!CL$15)),"",'III_Plan comp 438.68 {Plan 3}'!CL$15&amp;analysismethod6)</f>
        <v xml:space="preserve">Review of Grievances Related to Access; 
</v>
      </c>
      <c r="ET45" s="251" t="str">
        <f>IF(ISNUMBER(FIND(analysismethod6,'III_Plan comp 438.68 {Plan 3}'!CM$15)),"",'III_Plan comp 438.68 {Plan 3}'!CM$15&amp;analysismethod6)</f>
        <v xml:space="preserve">Review of Grievances Related to Access; 
</v>
      </c>
      <c r="EU45" s="251" t="str">
        <f>IF(ISNUMBER(FIND(analysismethod6,'III_Plan comp 438.68 {Plan 3}'!CN$15)),"",'III_Plan comp 438.68 {Plan 3}'!CN$15&amp;analysismethod6)</f>
        <v xml:space="preserve">Review of Grievances Related to Access; 
</v>
      </c>
      <c r="EV45" s="251" t="str">
        <f>IF(ISNUMBER(FIND(analysismethod6,'III_Plan comp 438.68 {Plan 3}'!CO$15)),"",'III_Plan comp 438.68 {Plan 3}'!CO$15&amp;analysismethod6)</f>
        <v xml:space="preserve">Review of Grievances Related to Access; 
</v>
      </c>
      <c r="EW45" s="251" t="str">
        <f>IF(ISNUMBER(FIND(analysismethod6,'III_Plan comp 438.68 {Plan 3}'!CP$15)),"",'III_Plan comp 438.68 {Plan 3}'!CP$15&amp;analysismethod6)</f>
        <v xml:space="preserve">Review of Grievances Related to Access; 
</v>
      </c>
      <c r="EX45" s="251" t="str">
        <f>IF(ISNUMBER(FIND(analysismethod6,'III_Plan comp 438.68 {Plan 3}'!CQ$15)),"",'III_Plan comp 438.68 {Plan 3}'!CQ$15&amp;analysismethod6)</f>
        <v xml:space="preserve">Review of Grievances Related to Access; 
</v>
      </c>
      <c r="EY45" s="251" t="str">
        <f>IF(ISNUMBER(FIND(analysismethod6,'III_Plan comp 438.68 {Plan 3}'!CR$15)),"",'III_Plan comp 438.68 {Plan 3}'!CR$15&amp;analysismethod6)</f>
        <v xml:space="preserve">Review of Grievances Related to Access; 
</v>
      </c>
      <c r="EZ45" s="251" t="str">
        <f>IF(ISNUMBER(FIND(analysismethod6,'III_Plan comp 438.68 {Plan 3}'!CS$15)),"",'III_Plan comp 438.68 {Plan 3}'!CS$15&amp;analysismethod6)</f>
        <v xml:space="preserve">Review of Grievances Related to Access; 
</v>
      </c>
      <c r="FA45" s="251" t="str">
        <f>IF(ISNUMBER(FIND(analysismethod6,'III_Plan comp 438.68 {Plan 3}'!CT$15)),"",'III_Plan comp 438.68 {Plan 3}'!CT$15&amp;analysismethod6)</f>
        <v xml:space="preserve">Review of Grievances Related to Access; 
</v>
      </c>
      <c r="FB45" s="251" t="str">
        <f>IF(ISNUMBER(FIND(analysismethod6,'III_Plan comp 438.68 {Plan 3}'!CU$15)),"",'III_Plan comp 438.68 {Plan 3}'!CU$15&amp;analysismethod6)</f>
        <v xml:space="preserve">Review of Grievances Related to Access; 
</v>
      </c>
      <c r="FC45" s="251" t="str">
        <f>IF(ISNUMBER(FIND(analysismethod6,'III_Plan comp 438.68 {Plan 3}'!CV$15)),"",'III_Plan comp 438.68 {Plan 3}'!CV$15&amp;analysismethod6)</f>
        <v xml:space="preserve">Review of Grievances Related to Access; 
</v>
      </c>
      <c r="FD45" s="251" t="str">
        <f>IF(ISNUMBER(FIND(analysismethod6,'III_Plan comp 438.68 {Plan 3}'!CW$15)),"",'III_Plan comp 438.68 {Plan 3}'!CW$15&amp;analysismethod6)</f>
        <v xml:space="preserve">Review of Grievances Related to Access; 
</v>
      </c>
      <c r="FE45" s="251" t="str">
        <f>IF(ISNUMBER(FIND(analysismethod6,'III_Plan comp 438.68 {Plan 3}'!CX$15)),"",'III_Plan comp 438.68 {Plan 3}'!CX$15&amp;analysismethod6)</f>
        <v xml:space="preserve">Review of Grievances Related to Access; 
</v>
      </c>
      <c r="FF45" s="251" t="str">
        <f>IF(ISNUMBER(FIND(analysismethod6,'III_Plan comp 438.68 {Plan 3}'!CY$15)),"",'III_Plan comp 438.68 {Plan 3}'!CY$15&amp;analysismethod6)</f>
        <v xml:space="preserve">Review of Grievances Related to Access; 
</v>
      </c>
      <c r="FG45" s="251" t="str">
        <f>IF(ISNUMBER(FIND(analysismethod6,'III_Plan comp 438.68 {Plan 3}'!CZ$15)),"",'III_Plan comp 438.68 {Plan 3}'!CZ$15&amp;analysismethod6)</f>
        <v xml:space="preserve">Review of Grievances Related to Access; 
</v>
      </c>
    </row>
    <row r="46" spans="2:163">
      <c r="B46" s="12" t="s">
        <v>756</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757</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Revealed Shopper: Network Participation &amp; Appointment Availability; 
</v>
      </c>
      <c r="BM47" s="251" t="str">
        <f>IF(ISNUMBER(FIND(analysismethod8,'III_Plan comp 438.68 {Plan 3}'!F$15)),"",'III_Plan comp 438.68 {Plan 3}'!F$15&amp;analysismethod8)</f>
        <v xml:space="preserve">Revealed Shopper: Network Participation &amp; Appointment Availability; 
</v>
      </c>
      <c r="BN47" s="251" t="str">
        <f>IF(ISNUMBER(FIND(analysismethod8,'III_Plan comp 438.68 {Plan 3}'!G$15)),"",'III_Plan comp 438.68 {Plan 3}'!G$15&amp;analysismethod8)</f>
        <v xml:space="preserve">FTE Ratio Analysis; 
Revealed Shopper: Network Participation &amp; Appointment Availability; 
</v>
      </c>
      <c r="BO47" s="251" t="str">
        <f>IF(ISNUMBER(FIND(analysismethod8,'III_Plan comp 438.68 {Plan 3}'!H$15)),"",'III_Plan comp 438.68 {Plan 3}'!H$15&amp;analysismethod8)</f>
        <v xml:space="preserve">Revealed Shopper: Network Participation &amp; Appointment Availability; 
</v>
      </c>
      <c r="BP47" s="251" t="str">
        <f>IF(ISNUMBER(FIND(analysismethod8,'III_Plan comp 438.68 {Plan 3}'!I$15)),"",'III_Plan comp 438.68 {Plan 3}'!I$15&amp;analysismethod8)</f>
        <v xml:space="preserve">Revealed Shopper: Network Participation &amp; Appointment Availability; 
</v>
      </c>
      <c r="BQ47" s="251" t="str">
        <f>IF(ISNUMBER(FIND(analysismethod8,'III_Plan comp 438.68 {Plan 3}'!J$15)),"",'III_Plan comp 438.68 {Plan 3}'!J$15&amp;analysismethod8)</f>
        <v xml:space="preserve">Revealed Shopper: Network Participation &amp; Appointment Availability; 
</v>
      </c>
      <c r="BR47" s="251" t="str">
        <f>IF(ISNUMBER(FIND(analysismethod8,'III_Plan comp 438.68 {Plan 3}'!K$15)),"",'III_Plan comp 438.68 {Plan 3}'!K$15&amp;analysismethod8)</f>
        <v xml:space="preserve">Revealed Shopper: Network Participation &amp; Appointment Availability; 
</v>
      </c>
      <c r="BS47" s="251" t="str">
        <f>IF(ISNUMBER(FIND(analysismethod8,'III_Plan comp 438.68 {Plan 3}'!L$15)),"",'III_Plan comp 438.68 {Plan 3}'!L$15&amp;analysismethod8)</f>
        <v xml:space="preserve">Revealed Shopper: Network Participation &amp; Appointment Availability; 
</v>
      </c>
      <c r="BT47" s="251" t="str">
        <f>IF(ISNUMBER(FIND(analysismethod8,'III_Plan comp 438.68 {Plan 3}'!M$15)),"",'III_Plan comp 438.68 {Plan 3}'!M$15&amp;analysismethod8)</f>
        <v xml:space="preserve">Revealed Shopper: Network Participation &amp; Appointment Availability; 
</v>
      </c>
      <c r="BU47" s="251" t="str">
        <f>IF(ISNUMBER(FIND(analysismethod8,'III_Plan comp 438.68 {Plan 3}'!N$15)),"",'III_Plan comp 438.68 {Plan 3}'!N$15&amp;analysismethod8)</f>
        <v xml:space="preserve">Revealed Shopper: Network Participation &amp; Appointment Availability; 
</v>
      </c>
      <c r="BV47" s="251" t="str">
        <f>IF(ISNUMBER(FIND(analysismethod8,'III_Plan comp 438.68 {Plan 3}'!O$15)),"",'III_Plan comp 438.68 {Plan 3}'!O$15&amp;analysismethod8)</f>
        <v xml:space="preserve">Revealed Shopper: Network Participation &amp; Appointment Availability; 
</v>
      </c>
      <c r="BW47" s="251" t="str">
        <f>IF(ISNUMBER(FIND(analysismethod8,'III_Plan comp 438.68 {Plan 3}'!P$15)),"",'III_Plan comp 438.68 {Plan 3}'!P$15&amp;analysismethod8)</f>
        <v xml:space="preserve">Revealed Shopper: Network Participation &amp; Appointment Availability; 
</v>
      </c>
      <c r="BX47" s="251" t="str">
        <f>IF(ISNUMBER(FIND(analysismethod8,'III_Plan comp 438.68 {Plan 3}'!Q$15)),"",'III_Plan comp 438.68 {Plan 3}'!Q$15&amp;analysismethod8)</f>
        <v xml:space="preserve">Revealed Shopper: Network Participation &amp; Appointment Availability; 
</v>
      </c>
      <c r="BY47" s="251" t="str">
        <f>IF(ISNUMBER(FIND(analysismethod8,'III_Plan comp 438.68 {Plan 3}'!R$15)),"",'III_Plan comp 438.68 {Plan 3}'!R$15&amp;analysismethod8)</f>
        <v xml:space="preserve">Revealed Shopper: Network Participation &amp; Appointment Availability; 
</v>
      </c>
      <c r="BZ47" s="251" t="str">
        <f>IF(ISNUMBER(FIND(analysismethod8,'III_Plan comp 438.68 {Plan 3}'!S$15)),"",'III_Plan comp 438.68 {Plan 3}'!S$15&amp;analysismethod8)</f>
        <v xml:space="preserve">Revealed Shopper: Network Participation &amp; Appointment Availability; 
</v>
      </c>
      <c r="CA47" s="251" t="str">
        <f>IF(ISNUMBER(FIND(analysismethod8,'III_Plan comp 438.68 {Plan 3}'!T$15)),"",'III_Plan comp 438.68 {Plan 3}'!T$15&amp;analysismethod8)</f>
        <v xml:space="preserve">Revealed Shopper: Network Participation &amp; Appointment Availability; 
</v>
      </c>
      <c r="CB47" s="251" t="str">
        <f>IF(ISNUMBER(FIND(analysismethod8,'III_Plan comp 438.68 {Plan 3}'!U$15)),"",'III_Plan comp 438.68 {Plan 3}'!U$15&amp;analysismethod8)</f>
        <v xml:space="preserve">Revealed Shopper: Network Participation &amp; Appointment Availability; 
</v>
      </c>
      <c r="CC47" s="251" t="str">
        <f>IF(ISNUMBER(FIND(analysismethod8,'III_Plan comp 438.68 {Plan 3}'!V$15)),"",'III_Plan comp 438.68 {Plan 3}'!V$15&amp;analysismethod8)</f>
        <v xml:space="preserve">Revealed Shopper: Network Participation &amp; Appointment Availability; 
</v>
      </c>
      <c r="CD47" s="251" t="str">
        <f>IF(ISNUMBER(FIND(analysismethod8,'III_Plan comp 438.68 {Plan 3}'!W$15)),"",'III_Plan comp 438.68 {Plan 3}'!W$15&amp;analysismethod8)</f>
        <v xml:space="preserve">Revealed Shopper: Network Participation &amp; Appointment Availability; 
</v>
      </c>
      <c r="CE47" s="251" t="str">
        <f>IF(ISNUMBER(FIND(analysismethod8,'III_Plan comp 438.68 {Plan 3}'!X$15)),"",'III_Plan comp 438.68 {Plan 3}'!X$15&amp;analysismethod8)</f>
        <v xml:space="preserve">Revealed Shopper: Network Participation &amp; Appointment Availability; 
</v>
      </c>
      <c r="CF47" s="251" t="str">
        <f>IF(ISNUMBER(FIND(analysismethod8,'III_Plan comp 438.68 {Plan 3}'!Y$15)),"",'III_Plan comp 438.68 {Plan 3}'!Y$15&amp;analysismethod8)</f>
        <v xml:space="preserve">Revealed Shopper: Network Participation &amp; Appointment Availability; 
</v>
      </c>
      <c r="CG47" s="251" t="str">
        <f>IF(ISNUMBER(FIND(analysismethod8,'III_Plan comp 438.68 {Plan 3}'!Z$15)),"",'III_Plan comp 438.68 {Plan 3}'!Z$15&amp;analysismethod8)</f>
        <v xml:space="preserve">Revealed Shopper: Network Participation &amp; Appointment Availability; 
</v>
      </c>
      <c r="CH47" s="251" t="str">
        <f>IF(ISNUMBER(FIND(analysismethod8,'III_Plan comp 438.68 {Plan 3}'!AA$15)),"",'III_Plan comp 438.68 {Plan 3}'!AA$15&amp;analysismethod8)</f>
        <v xml:space="preserve">Revealed Shopper: Network Participation &amp; Appointment Availability; 
</v>
      </c>
      <c r="CI47" s="251" t="str">
        <f>IF(ISNUMBER(FIND(analysismethod8,'III_Plan comp 438.68 {Plan 3}'!AB$15)),"",'III_Plan comp 438.68 {Plan 3}'!AB$15&amp;analysismethod8)</f>
        <v xml:space="preserve">Revealed Shopper: Network Participation &amp; Appointment Availability; 
</v>
      </c>
      <c r="CJ47" s="251" t="str">
        <f>IF(ISNUMBER(FIND(analysismethod8,'III_Plan comp 438.68 {Plan 3}'!AC$15)),"",'III_Plan comp 438.68 {Plan 3}'!AC$15&amp;analysismethod8)</f>
        <v xml:space="preserve">Revealed Shopper: Network Participation &amp; Appointment Availability; 
</v>
      </c>
      <c r="CK47" s="251" t="str">
        <f>IF(ISNUMBER(FIND(analysismethod8,'III_Plan comp 438.68 {Plan 3}'!AD$15)),"",'III_Plan comp 438.68 {Plan 3}'!AD$15&amp;analysismethod8)</f>
        <v xml:space="preserve">Revealed Shopper: Network Participation &amp; Appointment Availability; 
</v>
      </c>
      <c r="CL47" s="251" t="str">
        <f>IF(ISNUMBER(FIND(analysismethod8,'III_Plan comp 438.68 {Plan 3}'!AE$15)),"",'III_Plan comp 438.68 {Plan 3}'!AE$15&amp;analysismethod8)</f>
        <v xml:space="preserve">Revealed Shopper: Network Participation &amp; Appointment Availability; 
</v>
      </c>
      <c r="CM47" s="251" t="str">
        <f>IF(ISNUMBER(FIND(analysismethod8,'III_Plan comp 438.68 {Plan 3}'!AF$15)),"",'III_Plan comp 438.68 {Plan 3}'!AF$15&amp;analysismethod8)</f>
        <v xml:space="preserve">Revealed Shopper: Network Participation &amp; Appointment Availability; 
</v>
      </c>
      <c r="CN47" s="251" t="str">
        <f>IF(ISNUMBER(FIND(analysismethod8,'III_Plan comp 438.68 {Plan 3}'!AG$15)),"",'III_Plan comp 438.68 {Plan 3}'!AG$15&amp;analysismethod8)</f>
        <v xml:space="preserve">Revealed Shopper: Network Participation &amp; Appointment Availability; 
</v>
      </c>
      <c r="CO47" s="251" t="str">
        <f>IF(ISNUMBER(FIND(analysismethod8,'III_Plan comp 438.68 {Plan 3}'!AH$15)),"",'III_Plan comp 438.68 {Plan 3}'!AH$15&amp;analysismethod8)</f>
        <v xml:space="preserve">Revealed Shopper: Network Participation &amp; Appointment Availability; 
</v>
      </c>
      <c r="CP47" s="251" t="str">
        <f>IF(ISNUMBER(FIND(analysismethod8,'III_Plan comp 438.68 {Plan 3}'!AI$15)),"",'III_Plan comp 438.68 {Plan 3}'!AI$15&amp;analysismethod8)</f>
        <v xml:space="preserve">Revealed Shopper: Network Participation &amp; Appointment Availability; 
</v>
      </c>
      <c r="CQ47" s="251" t="str">
        <f>IF(ISNUMBER(FIND(analysismethod8,'III_Plan comp 438.68 {Plan 3}'!AJ$15)),"",'III_Plan comp 438.68 {Plan 3}'!AJ$15&amp;analysismethod8)</f>
        <v xml:space="preserve">Revealed Shopper: Network Participation &amp; Appointment Availability; 
</v>
      </c>
      <c r="CR47" s="251" t="str">
        <f>IF(ISNUMBER(FIND(analysismethod8,'III_Plan comp 438.68 {Plan 3}'!AK$15)),"",'III_Plan comp 438.68 {Plan 3}'!AK$15&amp;analysismethod8)</f>
        <v xml:space="preserve">Revealed Shopper: Network Participation &amp; Appointment Availability; 
</v>
      </c>
      <c r="CS47" s="251" t="str">
        <f>IF(ISNUMBER(FIND(analysismethod8,'III_Plan comp 438.68 {Plan 3}'!AL$15)),"",'III_Plan comp 438.68 {Plan 3}'!AL$15&amp;analysismethod8)</f>
        <v xml:space="preserve">Revealed Shopper: Network Participation &amp; Appointment Availability; 
</v>
      </c>
      <c r="CT47" s="251" t="str">
        <f>IF(ISNUMBER(FIND(analysismethod8,'III_Plan comp 438.68 {Plan 3}'!AM$15)),"",'III_Plan comp 438.68 {Plan 3}'!AM$15&amp;analysismethod8)</f>
        <v xml:space="preserve">Revealed Shopper: Network Participation &amp; Appointment Availability; 
</v>
      </c>
      <c r="CU47" s="251" t="str">
        <f>IF(ISNUMBER(FIND(analysismethod8,'III_Plan comp 438.68 {Plan 3}'!AN$15)),"",'III_Plan comp 438.68 {Plan 3}'!AN$15&amp;analysismethod8)</f>
        <v xml:space="preserve">Revealed Shopper: Network Participation &amp; Appointment Availability; 
</v>
      </c>
      <c r="CV47" s="251" t="str">
        <f>IF(ISNUMBER(FIND(analysismethod8,'III_Plan comp 438.68 {Plan 3}'!AO$15)),"",'III_Plan comp 438.68 {Plan 3}'!AO$15&amp;analysismethod8)</f>
        <v xml:space="preserve">Revealed Shopper: Network Participation &amp; Appointment Availability; 
</v>
      </c>
      <c r="CW47" s="251" t="str">
        <f>IF(ISNUMBER(FIND(analysismethod8,'III_Plan comp 438.68 {Plan 3}'!AP$15)),"",'III_Plan comp 438.68 {Plan 3}'!AP$15&amp;analysismethod8)</f>
        <v xml:space="preserve">Revealed Shopper: Network Participation &amp; Appointment Availability; 
</v>
      </c>
      <c r="CX47" s="251" t="str">
        <f>IF(ISNUMBER(FIND(analysismethod8,'III_Plan comp 438.68 {Plan 3}'!AQ$15)),"",'III_Plan comp 438.68 {Plan 3}'!AQ$15&amp;analysismethod8)</f>
        <v xml:space="preserve">Revealed Shopper: Network Participation &amp; Appointment Availability; 
</v>
      </c>
      <c r="CY47" s="251" t="str">
        <f>IF(ISNUMBER(FIND(analysismethod8,'III_Plan comp 438.68 {Plan 3}'!AR$15)),"",'III_Plan comp 438.68 {Plan 3}'!AR$15&amp;analysismethod8)</f>
        <v xml:space="preserve">Revealed Shopper: Network Participation &amp; Appointment Availability; 
</v>
      </c>
      <c r="CZ47" s="251" t="str">
        <f>IF(ISNUMBER(FIND(analysismethod8,'III_Plan comp 438.68 {Plan 3}'!AS$15)),"",'III_Plan comp 438.68 {Plan 3}'!AS$15&amp;analysismethod8)</f>
        <v xml:space="preserve">Revealed Shopper: Network Participation &amp; Appointment Availability; 
</v>
      </c>
      <c r="DA47" s="251" t="str">
        <f>IF(ISNUMBER(FIND(analysismethod8,'III_Plan comp 438.68 {Plan 3}'!AT$15)),"",'III_Plan comp 438.68 {Plan 3}'!AT$15&amp;analysismethod8)</f>
        <v xml:space="preserve">Revealed Shopper: Network Participation &amp; Appointment Availability; 
</v>
      </c>
      <c r="DB47" s="251" t="str">
        <f>IF(ISNUMBER(FIND(analysismethod8,'III_Plan comp 438.68 {Plan 3}'!AU$15)),"",'III_Plan comp 438.68 {Plan 3}'!AU$15&amp;analysismethod8)</f>
        <v xml:space="preserve">Revealed Shopper: Network Participation &amp; Appointment Availability; 
</v>
      </c>
      <c r="DC47" s="251" t="str">
        <f>IF(ISNUMBER(FIND(analysismethod8,'III_Plan comp 438.68 {Plan 3}'!AV$15)),"",'III_Plan comp 438.68 {Plan 3}'!AV$15&amp;analysismethod8)</f>
        <v xml:space="preserve">Revealed Shopper: Network Participation &amp; Appointment Availability; 
</v>
      </c>
      <c r="DD47" s="251" t="str">
        <f>IF(ISNUMBER(FIND(analysismethod8,'III_Plan comp 438.68 {Plan 3}'!AW$15)),"",'III_Plan comp 438.68 {Plan 3}'!AW$15&amp;analysismethod8)</f>
        <v xml:space="preserve">Revealed Shopper: Network Participation &amp; Appointment Availability; 
</v>
      </c>
      <c r="DE47" s="251" t="str">
        <f>IF(ISNUMBER(FIND(analysismethod8,'III_Plan comp 438.68 {Plan 3}'!AX$15)),"",'III_Plan comp 438.68 {Plan 3}'!AX$15&amp;analysismethod8)</f>
        <v xml:space="preserve">Revealed Shopper: Network Participation &amp; Appointment Availability; 
</v>
      </c>
      <c r="DF47" s="251" t="str">
        <f>IF(ISNUMBER(FIND(analysismethod8,'III_Plan comp 438.68 {Plan 3}'!AY$15)),"",'III_Plan comp 438.68 {Plan 3}'!AY$15&amp;analysismethod8)</f>
        <v xml:space="preserve">Revealed Shopper: Network Participation &amp; Appointment Availability; 
</v>
      </c>
      <c r="DG47" s="251" t="str">
        <f>IF(ISNUMBER(FIND(analysismethod8,'III_Plan comp 438.68 {Plan 3}'!AZ$15)),"",'III_Plan comp 438.68 {Plan 3}'!AZ$15&amp;analysismethod8)</f>
        <v xml:space="preserve">Revealed Shopper: Network Participation &amp; Appointment Availability; 
</v>
      </c>
      <c r="DH47" s="251" t="str">
        <f>IF(ISNUMBER(FIND(analysismethod8,'III_Plan comp 438.68 {Plan 3}'!BA$15)),"",'III_Plan comp 438.68 {Plan 3}'!BA$15&amp;analysismethod8)</f>
        <v xml:space="preserve">Revealed Shopper: Network Participation &amp; Appointment Availability; 
</v>
      </c>
      <c r="DI47" s="251" t="str">
        <f>IF(ISNUMBER(FIND(analysismethod8,'III_Plan comp 438.68 {Plan 3}'!BB$15)),"",'III_Plan comp 438.68 {Plan 3}'!BB$15&amp;analysismethod8)</f>
        <v xml:space="preserve">Revealed Shopper: Network Participation &amp; Appointment Availability; 
</v>
      </c>
      <c r="DJ47" s="251" t="str">
        <f>IF(ISNUMBER(FIND(analysismethod8,'III_Plan comp 438.68 {Plan 3}'!BC$15)),"",'III_Plan comp 438.68 {Plan 3}'!BC$15&amp;analysismethod8)</f>
        <v xml:space="preserve">Revealed Shopper: Network Participation &amp; Appointment Availability; 
</v>
      </c>
      <c r="DK47" s="251" t="str">
        <f>IF(ISNUMBER(FIND(analysismethod8,'III_Plan comp 438.68 {Plan 3}'!BD$15)),"",'III_Plan comp 438.68 {Plan 3}'!BD$15&amp;analysismethod8)</f>
        <v xml:space="preserve">Revealed Shopper: Network Participation &amp; Appointment Availability; 
</v>
      </c>
      <c r="DL47" s="251" t="str">
        <f>IF(ISNUMBER(FIND(analysismethod8,'III_Plan comp 438.68 {Plan 3}'!BE$15)),"",'III_Plan comp 438.68 {Plan 3}'!BE$15&amp;analysismethod8)</f>
        <v xml:space="preserve">Revealed Shopper: Network Participation &amp; Appointment Availability; 
</v>
      </c>
      <c r="DM47" s="251" t="str">
        <f>IF(ISNUMBER(FIND(analysismethod8,'III_Plan comp 438.68 {Plan 3}'!BF$15)),"",'III_Plan comp 438.68 {Plan 3}'!BF$15&amp;analysismethod8)</f>
        <v xml:space="preserve">Revealed Shopper: Network Participation &amp; Appointment Availability; 
</v>
      </c>
      <c r="DN47" s="251" t="str">
        <f>IF(ISNUMBER(FIND(analysismethod8,'III_Plan comp 438.68 {Plan 3}'!BG$15)),"",'III_Plan comp 438.68 {Plan 3}'!BG$15&amp;analysismethod8)</f>
        <v xml:space="preserve">Revealed Shopper: Network Participation &amp; Appointment Availability; 
</v>
      </c>
      <c r="DO47" s="251" t="str">
        <f>IF(ISNUMBER(FIND(analysismethod8,'III_Plan comp 438.68 {Plan 3}'!BH$15)),"",'III_Plan comp 438.68 {Plan 3}'!BH$15&amp;analysismethod8)</f>
        <v xml:space="preserve">Revealed Shopper: Network Participation &amp; Appointment Availability; 
</v>
      </c>
      <c r="DP47" s="251" t="str">
        <f>IF(ISNUMBER(FIND(analysismethod8,'III_Plan comp 438.68 {Plan 3}'!BI$15)),"",'III_Plan comp 438.68 {Plan 3}'!BI$15&amp;analysismethod8)</f>
        <v xml:space="preserve">Revealed Shopper: Network Participation &amp; Appointment Availability; 
</v>
      </c>
      <c r="DQ47" s="251" t="str">
        <f>IF(ISNUMBER(FIND(analysismethod8,'III_Plan comp 438.68 {Plan 3}'!BJ$15)),"",'III_Plan comp 438.68 {Plan 3}'!BJ$15&amp;analysismethod8)</f>
        <v xml:space="preserve">Revealed Shopper: Network Participation &amp; Appointment Availability; 
</v>
      </c>
      <c r="DR47" s="251" t="str">
        <f>IF(ISNUMBER(FIND(analysismethod8,'III_Plan comp 438.68 {Plan 3}'!BK$15)),"",'III_Plan comp 438.68 {Plan 3}'!BK$15&amp;analysismethod8)</f>
        <v xml:space="preserve">Revealed Shopper: Network Participation &amp; Appointment Availability; 
</v>
      </c>
      <c r="DS47" s="251" t="str">
        <f>IF(ISNUMBER(FIND(analysismethod8,'III_Plan comp 438.68 {Plan 3}'!BL$15)),"",'III_Plan comp 438.68 {Plan 3}'!BL$15&amp;analysismethod8)</f>
        <v xml:space="preserve">Revealed Shopper: Network Participation &amp; Appointment Availability; 
</v>
      </c>
      <c r="DT47" s="251" t="str">
        <f>IF(ISNUMBER(FIND(analysismethod8,'III_Plan comp 438.68 {Plan 3}'!BM$15)),"",'III_Plan comp 438.68 {Plan 3}'!BM$15&amp;analysismethod8)</f>
        <v xml:space="preserve">Revealed Shopper: Network Participation &amp; Appointment Availability; 
</v>
      </c>
      <c r="DU47" s="251" t="str">
        <f>IF(ISNUMBER(FIND(analysismethod8,'III_Plan comp 438.68 {Plan 3}'!BN$15)),"",'III_Plan comp 438.68 {Plan 3}'!BN$15&amp;analysismethod8)</f>
        <v xml:space="preserve">Revealed Shopper: Network Participation &amp; Appointment Availability; 
</v>
      </c>
      <c r="DV47" s="251" t="str">
        <f>IF(ISNUMBER(FIND(analysismethod8,'III_Plan comp 438.68 {Plan 3}'!BO$15)),"",'III_Plan comp 438.68 {Plan 3}'!BO$15&amp;analysismethod8)</f>
        <v xml:space="preserve">Revealed Shopper: Network Participation &amp; Appointment Availability; 
</v>
      </c>
      <c r="DW47" s="251" t="str">
        <f>IF(ISNUMBER(FIND(analysismethod8,'III_Plan comp 438.68 {Plan 3}'!BP$15)),"",'III_Plan comp 438.68 {Plan 3}'!BP$15&amp;analysismethod8)</f>
        <v xml:space="preserve">Revealed Shopper: Network Participation &amp; Appointment Availability; 
</v>
      </c>
      <c r="DX47" s="251" t="str">
        <f>IF(ISNUMBER(FIND(analysismethod8,'III_Plan comp 438.68 {Plan 3}'!BQ$15)),"",'III_Plan comp 438.68 {Plan 3}'!BQ$15&amp;analysismethod8)</f>
        <v xml:space="preserve">Revealed Shopper: Network Participation &amp; Appointment Availability; 
</v>
      </c>
      <c r="DY47" s="251" t="str">
        <f>IF(ISNUMBER(FIND(analysismethod8,'III_Plan comp 438.68 {Plan 3}'!BR$15)),"",'III_Plan comp 438.68 {Plan 3}'!BR$15&amp;analysismethod8)</f>
        <v xml:space="preserve">Revealed Shopper: Network Participation &amp; Appointment Availability; 
</v>
      </c>
      <c r="DZ47" s="251" t="str">
        <f>IF(ISNUMBER(FIND(analysismethod8,'III_Plan comp 438.68 {Plan 3}'!BS$15)),"",'III_Plan comp 438.68 {Plan 3}'!BS$15&amp;analysismethod8)</f>
        <v xml:space="preserve">Revealed Shopper: Network Participation &amp; Appointment Availability; 
</v>
      </c>
      <c r="EA47" s="251" t="str">
        <f>IF(ISNUMBER(FIND(analysismethod8,'III_Plan comp 438.68 {Plan 3}'!BT$15)),"",'III_Plan comp 438.68 {Plan 3}'!BT$15&amp;analysismethod8)</f>
        <v xml:space="preserve">Revealed Shopper: Network Participation &amp; Appointment Availability; 
</v>
      </c>
      <c r="EB47" s="251" t="str">
        <f>IF(ISNUMBER(FIND(analysismethod8,'III_Plan comp 438.68 {Plan 3}'!BU$15)),"",'III_Plan comp 438.68 {Plan 3}'!BU$15&amp;analysismethod8)</f>
        <v xml:space="preserve">Revealed Shopper: Network Participation &amp; Appointment Availability; 
</v>
      </c>
      <c r="EC47" s="251" t="str">
        <f>IF(ISNUMBER(FIND(analysismethod8,'III_Plan comp 438.68 {Plan 3}'!BV$15)),"",'III_Plan comp 438.68 {Plan 3}'!BV$15&amp;analysismethod8)</f>
        <v xml:space="preserve">Revealed Shopper: Network Participation &amp; Appointment Availability; 
</v>
      </c>
      <c r="ED47" s="251" t="str">
        <f>IF(ISNUMBER(FIND(analysismethod8,'III_Plan comp 438.68 {Plan 3}'!BW$15)),"",'III_Plan comp 438.68 {Plan 3}'!BW$15&amp;analysismethod8)</f>
        <v xml:space="preserve">Revealed Shopper: Network Participation &amp; Appointment Availability; 
</v>
      </c>
      <c r="EE47" s="251" t="str">
        <f>IF(ISNUMBER(FIND(analysismethod8,'III_Plan comp 438.68 {Plan 3}'!BX$15)),"",'III_Plan comp 438.68 {Plan 3}'!BX$15&amp;analysismethod8)</f>
        <v xml:space="preserve">Revealed Shopper: Network Participation &amp; Appointment Availability; 
</v>
      </c>
      <c r="EF47" s="251" t="str">
        <f>IF(ISNUMBER(FIND(analysismethod8,'III_Plan comp 438.68 {Plan 3}'!BY$15)),"",'III_Plan comp 438.68 {Plan 3}'!BY$15&amp;analysismethod8)</f>
        <v xml:space="preserve">Revealed Shopper: Network Participation &amp; Appointment Availability; 
</v>
      </c>
      <c r="EG47" s="251" t="str">
        <f>IF(ISNUMBER(FIND(analysismethod8,'III_Plan comp 438.68 {Plan 3}'!BZ$15)),"",'III_Plan comp 438.68 {Plan 3}'!BZ$15&amp;analysismethod8)</f>
        <v xml:space="preserve">Revealed Shopper: Network Participation &amp; Appointment Availability; 
</v>
      </c>
      <c r="EH47" s="251" t="str">
        <f>IF(ISNUMBER(FIND(analysismethod8,'III_Plan comp 438.68 {Plan 3}'!CA$15)),"",'III_Plan comp 438.68 {Plan 3}'!CA$15&amp;analysismethod8)</f>
        <v xml:space="preserve">Revealed Shopper: Network Participation &amp; Appointment Availability; 
</v>
      </c>
      <c r="EI47" s="251" t="str">
        <f>IF(ISNUMBER(FIND(analysismethod8,'III_Plan comp 438.68 {Plan 3}'!CB$15)),"",'III_Plan comp 438.68 {Plan 3}'!CB$15&amp;analysismethod8)</f>
        <v xml:space="preserve">Revealed Shopper: Network Participation &amp; Appointment Availability; 
</v>
      </c>
      <c r="EJ47" s="251" t="str">
        <f>IF(ISNUMBER(FIND(analysismethod8,'III_Plan comp 438.68 {Plan 3}'!CC$15)),"",'III_Plan comp 438.68 {Plan 3}'!CC$15&amp;analysismethod8)</f>
        <v xml:space="preserve">Revealed Shopper: Network Participation &amp; Appointment Availability; 
</v>
      </c>
      <c r="EK47" s="251" t="str">
        <f>IF(ISNUMBER(FIND(analysismethod8,'III_Plan comp 438.68 {Plan 3}'!CD$15)),"",'III_Plan comp 438.68 {Plan 3}'!CD$15&amp;analysismethod8)</f>
        <v xml:space="preserve">Revealed Shopper: Network Participation &amp; Appointment Availability; 
</v>
      </c>
      <c r="EL47" s="251" t="str">
        <f>IF(ISNUMBER(FIND(analysismethod8,'III_Plan comp 438.68 {Plan 3}'!CE$15)),"",'III_Plan comp 438.68 {Plan 3}'!CE$15&amp;analysismethod8)</f>
        <v xml:space="preserve">Revealed Shopper: Network Participation &amp; Appointment Availability; 
</v>
      </c>
      <c r="EM47" s="251" t="str">
        <f>IF(ISNUMBER(FIND(analysismethod8,'III_Plan comp 438.68 {Plan 3}'!CF$15)),"",'III_Plan comp 438.68 {Plan 3}'!CF$15&amp;analysismethod8)</f>
        <v xml:space="preserve">Revealed Shopper: Network Participation &amp; Appointment Availability; 
</v>
      </c>
      <c r="EN47" s="251" t="str">
        <f>IF(ISNUMBER(FIND(analysismethod8,'III_Plan comp 438.68 {Plan 3}'!CG$15)),"",'III_Plan comp 438.68 {Plan 3}'!CG$15&amp;analysismethod8)</f>
        <v xml:space="preserve">Revealed Shopper: Network Participation &amp; Appointment Availability; 
</v>
      </c>
      <c r="EO47" s="251" t="str">
        <f>IF(ISNUMBER(FIND(analysismethod8,'III_Plan comp 438.68 {Plan 3}'!CH$15)),"",'III_Plan comp 438.68 {Plan 3}'!CH$15&amp;analysismethod8)</f>
        <v xml:space="preserve">Revealed Shopper: Network Participation &amp; Appointment Availability; 
</v>
      </c>
      <c r="EP47" s="251" t="str">
        <f>IF(ISNUMBER(FIND(analysismethod8,'III_Plan comp 438.68 {Plan 3}'!CI$15)),"",'III_Plan comp 438.68 {Plan 3}'!CI$15&amp;analysismethod8)</f>
        <v xml:space="preserve">Revealed Shopper: Network Participation &amp; Appointment Availability; 
</v>
      </c>
      <c r="EQ47" s="251" t="str">
        <f>IF(ISNUMBER(FIND(analysismethod8,'III_Plan comp 438.68 {Plan 3}'!CJ$15)),"",'III_Plan comp 438.68 {Plan 3}'!CJ$15&amp;analysismethod8)</f>
        <v xml:space="preserve">Revealed Shopper: Network Participation &amp; Appointment Availability; 
</v>
      </c>
      <c r="ER47" s="251" t="str">
        <f>IF(ISNUMBER(FIND(analysismethod8,'III_Plan comp 438.68 {Plan 3}'!CK$15)),"",'III_Plan comp 438.68 {Plan 3}'!CK$15&amp;analysismethod8)</f>
        <v xml:space="preserve">Revealed Shopper: Network Participation &amp; Appointment Availability; 
</v>
      </c>
      <c r="ES47" s="251" t="str">
        <f>IF(ISNUMBER(FIND(analysismethod8,'III_Plan comp 438.68 {Plan 3}'!CL$15)),"",'III_Plan comp 438.68 {Plan 3}'!CL$15&amp;analysismethod8)</f>
        <v xml:space="preserve">Revealed Shopper: Network Participation &amp; Appointment Availability; 
</v>
      </c>
      <c r="ET47" s="251" t="str">
        <f>IF(ISNUMBER(FIND(analysismethod8,'III_Plan comp 438.68 {Plan 3}'!CM$15)),"",'III_Plan comp 438.68 {Plan 3}'!CM$15&amp;analysismethod8)</f>
        <v xml:space="preserve">Revealed Shopper: Network Participation &amp; Appointment Availability; 
</v>
      </c>
      <c r="EU47" s="251" t="str">
        <f>IF(ISNUMBER(FIND(analysismethod8,'III_Plan comp 438.68 {Plan 3}'!CN$15)),"",'III_Plan comp 438.68 {Plan 3}'!CN$15&amp;analysismethod8)</f>
        <v xml:space="preserve">Revealed Shopper: Network Participation &amp; Appointment Availability; 
</v>
      </c>
      <c r="EV47" s="251" t="str">
        <f>IF(ISNUMBER(FIND(analysismethod8,'III_Plan comp 438.68 {Plan 3}'!CO$15)),"",'III_Plan comp 438.68 {Plan 3}'!CO$15&amp;analysismethod8)</f>
        <v xml:space="preserve">Revealed Shopper: Network Participation &amp; Appointment Availability; 
</v>
      </c>
      <c r="EW47" s="251" t="str">
        <f>IF(ISNUMBER(FIND(analysismethod8,'III_Plan comp 438.68 {Plan 3}'!CP$15)),"",'III_Plan comp 438.68 {Plan 3}'!CP$15&amp;analysismethod8)</f>
        <v xml:space="preserve">Revealed Shopper: Network Participation &amp; Appointment Availability; 
</v>
      </c>
      <c r="EX47" s="251" t="str">
        <f>IF(ISNUMBER(FIND(analysismethod8,'III_Plan comp 438.68 {Plan 3}'!CQ$15)),"",'III_Plan comp 438.68 {Plan 3}'!CQ$15&amp;analysismethod8)</f>
        <v xml:space="preserve">Revealed Shopper: Network Participation &amp; Appointment Availability; 
</v>
      </c>
      <c r="EY47" s="251" t="str">
        <f>IF(ISNUMBER(FIND(analysismethod8,'III_Plan comp 438.68 {Plan 3}'!CR$15)),"",'III_Plan comp 438.68 {Plan 3}'!CR$15&amp;analysismethod8)</f>
        <v xml:space="preserve">Revealed Shopper: Network Participation &amp; Appointment Availability; 
</v>
      </c>
      <c r="EZ47" s="251" t="str">
        <f>IF(ISNUMBER(FIND(analysismethod8,'III_Plan comp 438.68 {Plan 3}'!CS$15)),"",'III_Plan comp 438.68 {Plan 3}'!CS$15&amp;analysismethod8)</f>
        <v xml:space="preserve">Revealed Shopper: Network Participation &amp; Appointment Availability; 
</v>
      </c>
      <c r="FA47" s="251" t="str">
        <f>IF(ISNUMBER(FIND(analysismethod8,'III_Plan comp 438.68 {Plan 3}'!CT$15)),"",'III_Plan comp 438.68 {Plan 3}'!CT$15&amp;analysismethod8)</f>
        <v xml:space="preserve">Revealed Shopper: Network Participation &amp; Appointment Availability; 
</v>
      </c>
      <c r="FB47" s="251" t="str">
        <f>IF(ISNUMBER(FIND(analysismethod8,'III_Plan comp 438.68 {Plan 3}'!CU$15)),"",'III_Plan comp 438.68 {Plan 3}'!CU$15&amp;analysismethod8)</f>
        <v xml:space="preserve">Revealed Shopper: Network Participation &amp; Appointment Availability; 
</v>
      </c>
      <c r="FC47" s="251" t="str">
        <f>IF(ISNUMBER(FIND(analysismethod8,'III_Plan comp 438.68 {Plan 3}'!CV$15)),"",'III_Plan comp 438.68 {Plan 3}'!CV$15&amp;analysismethod8)</f>
        <v xml:space="preserve">Revealed Shopper: Network Participation &amp; Appointment Availability; 
</v>
      </c>
      <c r="FD47" s="251" t="str">
        <f>IF(ISNUMBER(FIND(analysismethod8,'III_Plan comp 438.68 {Plan 3}'!CW$15)),"",'III_Plan comp 438.68 {Plan 3}'!CW$15&amp;analysismethod8)</f>
        <v xml:space="preserve">Revealed Shopper: Network Participation &amp; Appointment Availability; 
</v>
      </c>
      <c r="FE47" s="251" t="str">
        <f>IF(ISNUMBER(FIND(analysismethod8,'III_Plan comp 438.68 {Plan 3}'!CX$15)),"",'III_Plan comp 438.68 {Plan 3}'!CX$15&amp;analysismethod8)</f>
        <v xml:space="preserve">Revealed Shopper: Network Participation &amp; Appointment Availability; 
</v>
      </c>
      <c r="FF47" s="251" t="str">
        <f>IF(ISNUMBER(FIND(analysismethod8,'III_Plan comp 438.68 {Plan 3}'!CY$15)),"",'III_Plan comp 438.68 {Plan 3}'!CY$15&amp;analysismethod8)</f>
        <v xml:space="preserve">Revealed Shopper: Network Participation &amp; Appointment Availability; 
</v>
      </c>
      <c r="FG47" s="251" t="str">
        <f>IF(ISNUMBER(FIND(analysismethod8,'III_Plan comp 438.68 {Plan 3}'!CZ$15)),"",'III_Plan comp 438.68 {Plan 3}'!CZ$15&amp;analysismethod8)</f>
        <v xml:space="preserve">Revealed Shopper: Network Participation &amp; Appointment Availability; 
</v>
      </c>
    </row>
    <row r="48" spans="2:163">
      <c r="B48" s="11" t="s">
        <v>758</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FTE Ratio Analysis; 
</v>
      </c>
      <c r="BM48" s="251" t="str">
        <f>IF(ISNUMBER(FIND(analysismethod9,'III_Plan comp 438.68 {Plan 3}'!F$15)),"",'III_Plan comp 438.68 {Plan 3}'!F$15&amp;analysismethod9)</f>
        <v xml:space="preserve">FTE Ratio Analysis; 
</v>
      </c>
      <c r="BN48" s="251" t="str">
        <f>IF(ISNUMBER(FIND(analysismethod9,'III_Plan comp 438.68 {Plan 3}'!G$15)),"",'III_Plan comp 438.68 {Plan 3}'!G$15&amp;analysismethod9)</f>
        <v/>
      </c>
      <c r="BO48" s="251" t="str">
        <f>IF(ISNUMBER(FIND(analysismethod9,'III_Plan comp 438.68 {Plan 3}'!H$15)),"",'III_Plan comp 438.68 {Plan 3}'!H$15&amp;analysismethod9)</f>
        <v xml:space="preserve">FTE Ratio Analysis; 
</v>
      </c>
      <c r="BP48" s="251" t="str">
        <f>IF(ISNUMBER(FIND(analysismethod9,'III_Plan comp 438.68 {Plan 3}'!I$15)),"",'III_Plan comp 438.68 {Plan 3}'!I$15&amp;analysismethod9)</f>
        <v xml:space="preserve">FTE Ratio Analysis; 
</v>
      </c>
      <c r="BQ48" s="251" t="str">
        <f>IF(ISNUMBER(FIND(analysismethod9,'III_Plan comp 438.68 {Plan 3}'!J$15)),"",'III_Plan comp 438.68 {Plan 3}'!J$15&amp;analysismethod9)</f>
        <v xml:space="preserve">FTE Ratio Analysis; 
</v>
      </c>
      <c r="BR48" s="251" t="str">
        <f>IF(ISNUMBER(FIND(analysismethod9,'III_Plan comp 438.68 {Plan 3}'!K$15)),"",'III_Plan comp 438.68 {Plan 3}'!K$15&amp;analysismethod9)</f>
        <v xml:space="preserve">FTE Ratio Analysis; 
</v>
      </c>
      <c r="BS48" s="251" t="str">
        <f>IF(ISNUMBER(FIND(analysismethod9,'III_Plan comp 438.68 {Plan 3}'!L$15)),"",'III_Plan comp 438.68 {Plan 3}'!L$15&amp;analysismethod9)</f>
        <v xml:space="preserve">FTE Ratio Analysis; 
</v>
      </c>
      <c r="BT48" s="251" t="str">
        <f>IF(ISNUMBER(FIND(analysismethod9,'III_Plan comp 438.68 {Plan 3}'!M$15)),"",'III_Plan comp 438.68 {Plan 3}'!M$15&amp;analysismethod9)</f>
        <v xml:space="preserve">FTE Ratio Analysis; 
</v>
      </c>
      <c r="BU48" s="251" t="str">
        <f>IF(ISNUMBER(FIND(analysismethod9,'III_Plan comp 438.68 {Plan 3}'!N$15)),"",'III_Plan comp 438.68 {Plan 3}'!N$15&amp;analysismethod9)</f>
        <v xml:space="preserve">FTE Ratio Analysis; 
</v>
      </c>
      <c r="BV48" s="251" t="str">
        <f>IF(ISNUMBER(FIND(analysismethod9,'III_Plan comp 438.68 {Plan 3}'!O$15)),"",'III_Plan comp 438.68 {Plan 3}'!O$15&amp;analysismethod9)</f>
        <v xml:space="preserve">FTE Ratio Analysis; 
</v>
      </c>
      <c r="BW48" s="251" t="str">
        <f>IF(ISNUMBER(FIND(analysismethod9,'III_Plan comp 438.68 {Plan 3}'!P$15)),"",'III_Plan comp 438.68 {Plan 3}'!P$15&amp;analysismethod9)</f>
        <v xml:space="preserve">FTE Ratio Analysis; 
</v>
      </c>
      <c r="BX48" s="251" t="str">
        <f>IF(ISNUMBER(FIND(analysismethod9,'III_Plan comp 438.68 {Plan 3}'!Q$15)),"",'III_Plan comp 438.68 {Plan 3}'!Q$15&amp;analysismethod9)</f>
        <v xml:space="preserve">FTE Ratio Analysis; 
</v>
      </c>
      <c r="BY48" s="251" t="str">
        <f>IF(ISNUMBER(FIND(analysismethod9,'III_Plan comp 438.68 {Plan 3}'!R$15)),"",'III_Plan comp 438.68 {Plan 3}'!R$15&amp;analysismethod9)</f>
        <v xml:space="preserve">FTE Ratio Analysis; 
</v>
      </c>
      <c r="BZ48" s="251" t="str">
        <f>IF(ISNUMBER(FIND(analysismethod9,'III_Plan comp 438.68 {Plan 3}'!S$15)),"",'III_Plan comp 438.68 {Plan 3}'!S$15&amp;analysismethod9)</f>
        <v xml:space="preserve">FTE Ratio Analysis; 
</v>
      </c>
      <c r="CA48" s="251" t="str">
        <f>IF(ISNUMBER(FIND(analysismethod9,'III_Plan comp 438.68 {Plan 3}'!T$15)),"",'III_Plan comp 438.68 {Plan 3}'!T$15&amp;analysismethod9)</f>
        <v xml:space="preserve">FTE Ratio Analysis; 
</v>
      </c>
      <c r="CB48" s="251" t="str">
        <f>IF(ISNUMBER(FIND(analysismethod9,'III_Plan comp 438.68 {Plan 3}'!U$15)),"",'III_Plan comp 438.68 {Plan 3}'!U$15&amp;analysismethod9)</f>
        <v xml:space="preserve">FTE Ratio Analysis; 
</v>
      </c>
      <c r="CC48" s="251" t="str">
        <f>IF(ISNUMBER(FIND(analysismethod9,'III_Plan comp 438.68 {Plan 3}'!V$15)),"",'III_Plan comp 438.68 {Plan 3}'!V$15&amp;analysismethod9)</f>
        <v xml:space="preserve">FTE Ratio Analysis; 
</v>
      </c>
      <c r="CD48" s="251" t="str">
        <f>IF(ISNUMBER(FIND(analysismethod9,'III_Plan comp 438.68 {Plan 3}'!W$15)),"",'III_Plan comp 438.68 {Plan 3}'!W$15&amp;analysismethod9)</f>
        <v xml:space="preserve">FTE Ratio Analysis; 
</v>
      </c>
      <c r="CE48" s="251" t="str">
        <f>IF(ISNUMBER(FIND(analysismethod9,'III_Plan comp 438.68 {Plan 3}'!X$15)),"",'III_Plan comp 438.68 {Plan 3}'!X$15&amp;analysismethod9)</f>
        <v xml:space="preserve">FTE Ratio Analysis; 
</v>
      </c>
      <c r="CF48" s="251" t="str">
        <f>IF(ISNUMBER(FIND(analysismethod9,'III_Plan comp 438.68 {Plan 3}'!Y$15)),"",'III_Plan comp 438.68 {Plan 3}'!Y$15&amp;analysismethod9)</f>
        <v xml:space="preserve">FTE Ratio Analysis; 
</v>
      </c>
      <c r="CG48" s="251" t="str">
        <f>IF(ISNUMBER(FIND(analysismethod9,'III_Plan comp 438.68 {Plan 3}'!Z$15)),"",'III_Plan comp 438.68 {Plan 3}'!Z$15&amp;analysismethod9)</f>
        <v xml:space="preserve">FTE Ratio Analysis; 
</v>
      </c>
      <c r="CH48" s="251" t="str">
        <f>IF(ISNUMBER(FIND(analysismethod9,'III_Plan comp 438.68 {Plan 3}'!AA$15)),"",'III_Plan comp 438.68 {Plan 3}'!AA$15&amp;analysismethod9)</f>
        <v xml:space="preserve">FTE Ratio Analysis; 
</v>
      </c>
      <c r="CI48" s="251" t="str">
        <f>IF(ISNUMBER(FIND(analysismethod9,'III_Plan comp 438.68 {Plan 3}'!AB$15)),"",'III_Plan comp 438.68 {Plan 3}'!AB$15&amp;analysismethod9)</f>
        <v xml:space="preserve">FTE Ratio Analysis; 
</v>
      </c>
      <c r="CJ48" s="251" t="str">
        <f>IF(ISNUMBER(FIND(analysismethod9,'III_Plan comp 438.68 {Plan 3}'!AC$15)),"",'III_Plan comp 438.68 {Plan 3}'!AC$15&amp;analysismethod9)</f>
        <v xml:space="preserve">FTE Ratio Analysis; 
</v>
      </c>
      <c r="CK48" s="251" t="str">
        <f>IF(ISNUMBER(FIND(analysismethod9,'III_Plan comp 438.68 {Plan 3}'!AD$15)),"",'III_Plan comp 438.68 {Plan 3}'!AD$15&amp;analysismethod9)</f>
        <v xml:space="preserve">FTE Ratio Analysis; 
</v>
      </c>
      <c r="CL48" s="251" t="str">
        <f>IF(ISNUMBER(FIND(analysismethod9,'III_Plan comp 438.68 {Plan 3}'!AE$15)),"",'III_Plan comp 438.68 {Plan 3}'!AE$15&amp;analysismethod9)</f>
        <v xml:space="preserve">FTE Ratio Analysis; 
</v>
      </c>
      <c r="CM48" s="251" t="str">
        <f>IF(ISNUMBER(FIND(analysismethod9,'III_Plan comp 438.68 {Plan 3}'!AF$15)),"",'III_Plan comp 438.68 {Plan 3}'!AF$15&amp;analysismethod9)</f>
        <v xml:space="preserve">FTE Ratio Analysis; 
</v>
      </c>
      <c r="CN48" s="251" t="str">
        <f>IF(ISNUMBER(FIND(analysismethod9,'III_Plan comp 438.68 {Plan 3}'!AG$15)),"",'III_Plan comp 438.68 {Plan 3}'!AG$15&amp;analysismethod9)</f>
        <v xml:space="preserve">FTE Ratio Analysis; 
</v>
      </c>
      <c r="CO48" s="251" t="str">
        <f>IF(ISNUMBER(FIND(analysismethod9,'III_Plan comp 438.68 {Plan 3}'!AH$15)),"",'III_Plan comp 438.68 {Plan 3}'!AH$15&amp;analysismethod9)</f>
        <v xml:space="preserve">FTE Ratio Analysis; 
</v>
      </c>
      <c r="CP48" s="251" t="str">
        <f>IF(ISNUMBER(FIND(analysismethod9,'III_Plan comp 438.68 {Plan 3}'!AI$15)),"",'III_Plan comp 438.68 {Plan 3}'!AI$15&amp;analysismethod9)</f>
        <v xml:space="preserve">FTE Ratio Analysis; 
</v>
      </c>
      <c r="CQ48" s="251" t="str">
        <f>IF(ISNUMBER(FIND(analysismethod9,'III_Plan comp 438.68 {Plan 3}'!AJ$15)),"",'III_Plan comp 438.68 {Plan 3}'!AJ$15&amp;analysismethod9)</f>
        <v xml:space="preserve">FTE Ratio Analysis; 
</v>
      </c>
      <c r="CR48" s="251" t="str">
        <f>IF(ISNUMBER(FIND(analysismethod9,'III_Plan comp 438.68 {Plan 3}'!AK$15)),"",'III_Plan comp 438.68 {Plan 3}'!AK$15&amp;analysismethod9)</f>
        <v xml:space="preserve">FTE Ratio Analysis; 
</v>
      </c>
      <c r="CS48" s="251" t="str">
        <f>IF(ISNUMBER(FIND(analysismethod9,'III_Plan comp 438.68 {Plan 3}'!AL$15)),"",'III_Plan comp 438.68 {Plan 3}'!AL$15&amp;analysismethod9)</f>
        <v xml:space="preserve">FTE Ratio Analysis; 
</v>
      </c>
      <c r="CT48" s="251" t="str">
        <f>IF(ISNUMBER(FIND(analysismethod9,'III_Plan comp 438.68 {Plan 3}'!AM$15)),"",'III_Plan comp 438.68 {Plan 3}'!AM$15&amp;analysismethod9)</f>
        <v xml:space="preserve">FTE Ratio Analysis; 
</v>
      </c>
      <c r="CU48" s="251" t="str">
        <f>IF(ISNUMBER(FIND(analysismethod9,'III_Plan comp 438.68 {Plan 3}'!AN$15)),"",'III_Plan comp 438.68 {Plan 3}'!AN$15&amp;analysismethod9)</f>
        <v xml:space="preserve">FTE Ratio Analysis; 
</v>
      </c>
      <c r="CV48" s="251" t="str">
        <f>IF(ISNUMBER(FIND(analysismethod9,'III_Plan comp 438.68 {Plan 3}'!AO$15)),"",'III_Plan comp 438.68 {Plan 3}'!AO$15&amp;analysismethod9)</f>
        <v xml:space="preserve">FTE Ratio Analysis; 
</v>
      </c>
      <c r="CW48" s="251" t="str">
        <f>IF(ISNUMBER(FIND(analysismethod9,'III_Plan comp 438.68 {Plan 3}'!AP$15)),"",'III_Plan comp 438.68 {Plan 3}'!AP$15&amp;analysismethod9)</f>
        <v xml:space="preserve">FTE Ratio Analysis; 
</v>
      </c>
      <c r="CX48" s="251" t="str">
        <f>IF(ISNUMBER(FIND(analysismethod9,'III_Plan comp 438.68 {Plan 3}'!AQ$15)),"",'III_Plan comp 438.68 {Plan 3}'!AQ$15&amp;analysismethod9)</f>
        <v xml:space="preserve">FTE Ratio Analysis; 
</v>
      </c>
      <c r="CY48" s="251" t="str">
        <f>IF(ISNUMBER(FIND(analysismethod9,'III_Plan comp 438.68 {Plan 3}'!AR$15)),"",'III_Plan comp 438.68 {Plan 3}'!AR$15&amp;analysismethod9)</f>
        <v xml:space="preserve">FTE Ratio Analysis; 
</v>
      </c>
      <c r="CZ48" s="251" t="str">
        <f>IF(ISNUMBER(FIND(analysismethod9,'III_Plan comp 438.68 {Plan 3}'!AS$15)),"",'III_Plan comp 438.68 {Plan 3}'!AS$15&amp;analysismethod9)</f>
        <v xml:space="preserve">FTE Ratio Analysis; 
</v>
      </c>
      <c r="DA48" s="251" t="str">
        <f>IF(ISNUMBER(FIND(analysismethod9,'III_Plan comp 438.68 {Plan 3}'!AT$15)),"",'III_Plan comp 438.68 {Plan 3}'!AT$15&amp;analysismethod9)</f>
        <v xml:space="preserve">FTE Ratio Analysis; 
</v>
      </c>
      <c r="DB48" s="251" t="str">
        <f>IF(ISNUMBER(FIND(analysismethod9,'III_Plan comp 438.68 {Plan 3}'!AU$15)),"",'III_Plan comp 438.68 {Plan 3}'!AU$15&amp;analysismethod9)</f>
        <v xml:space="preserve">FTE Ratio Analysis; 
</v>
      </c>
      <c r="DC48" s="251" t="str">
        <f>IF(ISNUMBER(FIND(analysismethod9,'III_Plan comp 438.68 {Plan 3}'!AV$15)),"",'III_Plan comp 438.68 {Plan 3}'!AV$15&amp;analysismethod9)</f>
        <v xml:space="preserve">FTE Ratio Analysis; 
</v>
      </c>
      <c r="DD48" s="251" t="str">
        <f>IF(ISNUMBER(FIND(analysismethod9,'III_Plan comp 438.68 {Plan 3}'!AW$15)),"",'III_Plan comp 438.68 {Plan 3}'!AW$15&amp;analysismethod9)</f>
        <v xml:space="preserve">FTE Ratio Analysis; 
</v>
      </c>
      <c r="DE48" s="251" t="str">
        <f>IF(ISNUMBER(FIND(analysismethod9,'III_Plan comp 438.68 {Plan 3}'!AX$15)),"",'III_Plan comp 438.68 {Plan 3}'!AX$15&amp;analysismethod9)</f>
        <v xml:space="preserve">FTE Ratio Analysis; 
</v>
      </c>
      <c r="DF48" s="251" t="str">
        <f>IF(ISNUMBER(FIND(analysismethod9,'III_Plan comp 438.68 {Plan 3}'!AY$15)),"",'III_Plan comp 438.68 {Plan 3}'!AY$15&amp;analysismethod9)</f>
        <v xml:space="preserve">FTE Ratio Analysis; 
</v>
      </c>
      <c r="DG48" s="251" t="str">
        <f>IF(ISNUMBER(FIND(analysismethod9,'III_Plan comp 438.68 {Plan 3}'!AZ$15)),"",'III_Plan comp 438.68 {Plan 3}'!AZ$15&amp;analysismethod9)</f>
        <v xml:space="preserve">FTE Ratio Analysis; 
</v>
      </c>
      <c r="DH48" s="251" t="str">
        <f>IF(ISNUMBER(FIND(analysismethod9,'III_Plan comp 438.68 {Plan 3}'!BA$15)),"",'III_Plan comp 438.68 {Plan 3}'!BA$15&amp;analysismethod9)</f>
        <v xml:space="preserve">FTE Ratio Analysis; 
</v>
      </c>
      <c r="DI48" s="251" t="str">
        <f>IF(ISNUMBER(FIND(analysismethod9,'III_Plan comp 438.68 {Plan 3}'!BB$15)),"",'III_Plan comp 438.68 {Plan 3}'!BB$15&amp;analysismethod9)</f>
        <v xml:space="preserve">FTE Ratio Analysis; 
</v>
      </c>
      <c r="DJ48" s="251" t="str">
        <f>IF(ISNUMBER(FIND(analysismethod9,'III_Plan comp 438.68 {Plan 3}'!BC$15)),"",'III_Plan comp 438.68 {Plan 3}'!BC$15&amp;analysismethod9)</f>
        <v xml:space="preserve">FTE Ratio Analysis; 
</v>
      </c>
      <c r="DK48" s="251" t="str">
        <f>IF(ISNUMBER(FIND(analysismethod9,'III_Plan comp 438.68 {Plan 3}'!BD$15)),"",'III_Plan comp 438.68 {Plan 3}'!BD$15&amp;analysismethod9)</f>
        <v xml:space="preserve">FTE Ratio Analysis; 
</v>
      </c>
      <c r="DL48" s="251" t="str">
        <f>IF(ISNUMBER(FIND(analysismethod9,'III_Plan comp 438.68 {Plan 3}'!BE$15)),"",'III_Plan comp 438.68 {Plan 3}'!BE$15&amp;analysismethod9)</f>
        <v xml:space="preserve">FTE Ratio Analysis; 
</v>
      </c>
      <c r="DM48" s="251" t="str">
        <f>IF(ISNUMBER(FIND(analysismethod9,'III_Plan comp 438.68 {Plan 3}'!BF$15)),"",'III_Plan comp 438.68 {Plan 3}'!BF$15&amp;analysismethod9)</f>
        <v xml:space="preserve">FTE Ratio Analysis; 
</v>
      </c>
      <c r="DN48" s="251" t="str">
        <f>IF(ISNUMBER(FIND(analysismethod9,'III_Plan comp 438.68 {Plan 3}'!BG$15)),"",'III_Plan comp 438.68 {Plan 3}'!BG$15&amp;analysismethod9)</f>
        <v xml:space="preserve">FTE Ratio Analysis; 
</v>
      </c>
      <c r="DO48" s="251" t="str">
        <f>IF(ISNUMBER(FIND(analysismethod9,'III_Plan comp 438.68 {Plan 3}'!BH$15)),"",'III_Plan comp 438.68 {Plan 3}'!BH$15&amp;analysismethod9)</f>
        <v xml:space="preserve">FTE Ratio Analysis; 
</v>
      </c>
      <c r="DP48" s="251" t="str">
        <f>IF(ISNUMBER(FIND(analysismethod9,'III_Plan comp 438.68 {Plan 3}'!BI$15)),"",'III_Plan comp 438.68 {Plan 3}'!BI$15&amp;analysismethod9)</f>
        <v xml:space="preserve">FTE Ratio Analysis; 
</v>
      </c>
      <c r="DQ48" s="251" t="str">
        <f>IF(ISNUMBER(FIND(analysismethod9,'III_Plan comp 438.68 {Plan 3}'!BJ$15)),"",'III_Plan comp 438.68 {Plan 3}'!BJ$15&amp;analysismethod9)</f>
        <v xml:space="preserve">FTE Ratio Analysis; 
</v>
      </c>
      <c r="DR48" s="251" t="str">
        <f>IF(ISNUMBER(FIND(analysismethod9,'III_Plan comp 438.68 {Plan 3}'!BK$15)),"",'III_Plan comp 438.68 {Plan 3}'!BK$15&amp;analysismethod9)</f>
        <v xml:space="preserve">FTE Ratio Analysis; 
</v>
      </c>
      <c r="DS48" s="251" t="str">
        <f>IF(ISNUMBER(FIND(analysismethod9,'III_Plan comp 438.68 {Plan 3}'!BL$15)),"",'III_Plan comp 438.68 {Plan 3}'!BL$15&amp;analysismethod9)</f>
        <v xml:space="preserve">FTE Ratio Analysis; 
</v>
      </c>
      <c r="DT48" s="251" t="str">
        <f>IF(ISNUMBER(FIND(analysismethod9,'III_Plan comp 438.68 {Plan 3}'!BM$15)),"",'III_Plan comp 438.68 {Plan 3}'!BM$15&amp;analysismethod9)</f>
        <v xml:space="preserve">FTE Ratio Analysis; 
</v>
      </c>
      <c r="DU48" s="251" t="str">
        <f>IF(ISNUMBER(FIND(analysismethod9,'III_Plan comp 438.68 {Plan 3}'!BN$15)),"",'III_Plan comp 438.68 {Plan 3}'!BN$15&amp;analysismethod9)</f>
        <v xml:space="preserve">FTE Ratio Analysis; 
</v>
      </c>
      <c r="DV48" s="251" t="str">
        <f>IF(ISNUMBER(FIND(analysismethod9,'III_Plan comp 438.68 {Plan 3}'!BO$15)),"",'III_Plan comp 438.68 {Plan 3}'!BO$15&amp;analysismethod9)</f>
        <v xml:space="preserve">FTE Ratio Analysis; 
</v>
      </c>
      <c r="DW48" s="251" t="str">
        <f>IF(ISNUMBER(FIND(analysismethod9,'III_Plan comp 438.68 {Plan 3}'!BP$15)),"",'III_Plan comp 438.68 {Plan 3}'!BP$15&amp;analysismethod9)</f>
        <v xml:space="preserve">FTE Ratio Analysis; 
</v>
      </c>
      <c r="DX48" s="251" t="str">
        <f>IF(ISNUMBER(FIND(analysismethod9,'III_Plan comp 438.68 {Plan 3}'!BQ$15)),"",'III_Plan comp 438.68 {Plan 3}'!BQ$15&amp;analysismethod9)</f>
        <v xml:space="preserve">FTE Ratio Analysis; 
</v>
      </c>
      <c r="DY48" s="251" t="str">
        <f>IF(ISNUMBER(FIND(analysismethod9,'III_Plan comp 438.68 {Plan 3}'!BR$15)),"",'III_Plan comp 438.68 {Plan 3}'!BR$15&amp;analysismethod9)</f>
        <v xml:space="preserve">FTE Ratio Analysis; 
</v>
      </c>
      <c r="DZ48" s="251" t="str">
        <f>IF(ISNUMBER(FIND(analysismethod9,'III_Plan comp 438.68 {Plan 3}'!BS$15)),"",'III_Plan comp 438.68 {Plan 3}'!BS$15&amp;analysismethod9)</f>
        <v xml:space="preserve">FTE Ratio Analysis; 
</v>
      </c>
      <c r="EA48" s="251" t="str">
        <f>IF(ISNUMBER(FIND(analysismethod9,'III_Plan comp 438.68 {Plan 3}'!BT$15)),"",'III_Plan comp 438.68 {Plan 3}'!BT$15&amp;analysismethod9)</f>
        <v xml:space="preserve">FTE Ratio Analysis; 
</v>
      </c>
      <c r="EB48" s="251" t="str">
        <f>IF(ISNUMBER(FIND(analysismethod9,'III_Plan comp 438.68 {Plan 3}'!BU$15)),"",'III_Plan comp 438.68 {Plan 3}'!BU$15&amp;analysismethod9)</f>
        <v xml:space="preserve">FTE Ratio Analysis; 
</v>
      </c>
      <c r="EC48" s="251" t="str">
        <f>IF(ISNUMBER(FIND(analysismethod9,'III_Plan comp 438.68 {Plan 3}'!BV$15)),"",'III_Plan comp 438.68 {Plan 3}'!BV$15&amp;analysismethod9)</f>
        <v xml:space="preserve">FTE Ratio Analysis; 
</v>
      </c>
      <c r="ED48" s="251" t="str">
        <f>IF(ISNUMBER(FIND(analysismethod9,'III_Plan comp 438.68 {Plan 3}'!BW$15)),"",'III_Plan comp 438.68 {Plan 3}'!BW$15&amp;analysismethod9)</f>
        <v xml:space="preserve">FTE Ratio Analysis; 
</v>
      </c>
      <c r="EE48" s="251" t="str">
        <f>IF(ISNUMBER(FIND(analysismethod9,'III_Plan comp 438.68 {Plan 3}'!BX$15)),"",'III_Plan comp 438.68 {Plan 3}'!BX$15&amp;analysismethod9)</f>
        <v xml:space="preserve">FTE Ratio Analysis; 
</v>
      </c>
      <c r="EF48" s="251" t="str">
        <f>IF(ISNUMBER(FIND(analysismethod9,'III_Plan comp 438.68 {Plan 3}'!BY$15)),"",'III_Plan comp 438.68 {Plan 3}'!BY$15&amp;analysismethod9)</f>
        <v xml:space="preserve">FTE Ratio Analysis; 
</v>
      </c>
      <c r="EG48" s="251" t="str">
        <f>IF(ISNUMBER(FIND(analysismethod9,'III_Plan comp 438.68 {Plan 3}'!BZ$15)),"",'III_Plan comp 438.68 {Plan 3}'!BZ$15&amp;analysismethod9)</f>
        <v xml:space="preserve">FTE Ratio Analysis; 
</v>
      </c>
      <c r="EH48" s="251" t="str">
        <f>IF(ISNUMBER(FIND(analysismethod9,'III_Plan comp 438.68 {Plan 3}'!CA$15)),"",'III_Plan comp 438.68 {Plan 3}'!CA$15&amp;analysismethod9)</f>
        <v xml:space="preserve">FTE Ratio Analysis; 
</v>
      </c>
      <c r="EI48" s="251" t="str">
        <f>IF(ISNUMBER(FIND(analysismethod9,'III_Plan comp 438.68 {Plan 3}'!CB$15)),"",'III_Plan comp 438.68 {Plan 3}'!CB$15&amp;analysismethod9)</f>
        <v xml:space="preserve">FTE Ratio Analysis; 
</v>
      </c>
      <c r="EJ48" s="251" t="str">
        <f>IF(ISNUMBER(FIND(analysismethod9,'III_Plan comp 438.68 {Plan 3}'!CC$15)),"",'III_Plan comp 438.68 {Plan 3}'!CC$15&amp;analysismethod9)</f>
        <v xml:space="preserve">FTE Ratio Analysis; 
</v>
      </c>
      <c r="EK48" s="251" t="str">
        <f>IF(ISNUMBER(FIND(analysismethod9,'III_Plan comp 438.68 {Plan 3}'!CD$15)),"",'III_Plan comp 438.68 {Plan 3}'!CD$15&amp;analysismethod9)</f>
        <v xml:space="preserve">FTE Ratio Analysis; 
</v>
      </c>
      <c r="EL48" s="251" t="str">
        <f>IF(ISNUMBER(FIND(analysismethod9,'III_Plan comp 438.68 {Plan 3}'!CE$15)),"",'III_Plan comp 438.68 {Plan 3}'!CE$15&amp;analysismethod9)</f>
        <v xml:space="preserve">FTE Ratio Analysis; 
</v>
      </c>
      <c r="EM48" s="251" t="str">
        <f>IF(ISNUMBER(FIND(analysismethod9,'III_Plan comp 438.68 {Plan 3}'!CF$15)),"",'III_Plan comp 438.68 {Plan 3}'!CF$15&amp;analysismethod9)</f>
        <v xml:space="preserve">FTE Ratio Analysis; 
</v>
      </c>
      <c r="EN48" s="251" t="str">
        <f>IF(ISNUMBER(FIND(analysismethod9,'III_Plan comp 438.68 {Plan 3}'!CG$15)),"",'III_Plan comp 438.68 {Plan 3}'!CG$15&amp;analysismethod9)</f>
        <v xml:space="preserve">FTE Ratio Analysis; 
</v>
      </c>
      <c r="EO48" s="251" t="str">
        <f>IF(ISNUMBER(FIND(analysismethod9,'III_Plan comp 438.68 {Plan 3}'!CH$15)),"",'III_Plan comp 438.68 {Plan 3}'!CH$15&amp;analysismethod9)</f>
        <v xml:space="preserve">FTE Ratio Analysis; 
</v>
      </c>
      <c r="EP48" s="251" t="str">
        <f>IF(ISNUMBER(FIND(analysismethod9,'III_Plan comp 438.68 {Plan 3}'!CI$15)),"",'III_Plan comp 438.68 {Plan 3}'!CI$15&amp;analysismethod9)</f>
        <v xml:space="preserve">FTE Ratio Analysis; 
</v>
      </c>
      <c r="EQ48" s="251" t="str">
        <f>IF(ISNUMBER(FIND(analysismethod9,'III_Plan comp 438.68 {Plan 3}'!CJ$15)),"",'III_Plan comp 438.68 {Plan 3}'!CJ$15&amp;analysismethod9)</f>
        <v xml:space="preserve">FTE Ratio Analysis; 
</v>
      </c>
      <c r="ER48" s="251" t="str">
        <f>IF(ISNUMBER(FIND(analysismethod9,'III_Plan comp 438.68 {Plan 3}'!CK$15)),"",'III_Plan comp 438.68 {Plan 3}'!CK$15&amp;analysismethod9)</f>
        <v xml:space="preserve">FTE Ratio Analysis; 
</v>
      </c>
      <c r="ES48" s="251" t="str">
        <f>IF(ISNUMBER(FIND(analysismethod9,'III_Plan comp 438.68 {Plan 3}'!CL$15)),"",'III_Plan comp 438.68 {Plan 3}'!CL$15&amp;analysismethod9)</f>
        <v xml:space="preserve">FTE Ratio Analysis; 
</v>
      </c>
      <c r="ET48" s="251" t="str">
        <f>IF(ISNUMBER(FIND(analysismethod9,'III_Plan comp 438.68 {Plan 3}'!CM$15)),"",'III_Plan comp 438.68 {Plan 3}'!CM$15&amp;analysismethod9)</f>
        <v xml:space="preserve">FTE Ratio Analysis; 
</v>
      </c>
      <c r="EU48" s="251" t="str">
        <f>IF(ISNUMBER(FIND(analysismethod9,'III_Plan comp 438.68 {Plan 3}'!CN$15)),"",'III_Plan comp 438.68 {Plan 3}'!CN$15&amp;analysismethod9)</f>
        <v xml:space="preserve">FTE Ratio Analysis; 
</v>
      </c>
      <c r="EV48" s="251" t="str">
        <f>IF(ISNUMBER(FIND(analysismethod9,'III_Plan comp 438.68 {Plan 3}'!CO$15)),"",'III_Plan comp 438.68 {Plan 3}'!CO$15&amp;analysismethod9)</f>
        <v xml:space="preserve">FTE Ratio Analysis; 
</v>
      </c>
      <c r="EW48" s="251" t="str">
        <f>IF(ISNUMBER(FIND(analysismethod9,'III_Plan comp 438.68 {Plan 3}'!CP$15)),"",'III_Plan comp 438.68 {Plan 3}'!CP$15&amp;analysismethod9)</f>
        <v xml:space="preserve">FTE Ratio Analysis; 
</v>
      </c>
      <c r="EX48" s="251" t="str">
        <f>IF(ISNUMBER(FIND(analysismethod9,'III_Plan comp 438.68 {Plan 3}'!CQ$15)),"",'III_Plan comp 438.68 {Plan 3}'!CQ$15&amp;analysismethod9)</f>
        <v xml:space="preserve">FTE Ratio Analysis; 
</v>
      </c>
      <c r="EY48" s="251" t="str">
        <f>IF(ISNUMBER(FIND(analysismethod9,'III_Plan comp 438.68 {Plan 3}'!CR$15)),"",'III_Plan comp 438.68 {Plan 3}'!CR$15&amp;analysismethod9)</f>
        <v xml:space="preserve">FTE Ratio Analysis; 
</v>
      </c>
      <c r="EZ48" s="251" t="str">
        <f>IF(ISNUMBER(FIND(analysismethod9,'III_Plan comp 438.68 {Plan 3}'!CS$15)),"",'III_Plan comp 438.68 {Plan 3}'!CS$15&amp;analysismethod9)</f>
        <v xml:space="preserve">FTE Ratio Analysis; 
</v>
      </c>
      <c r="FA48" s="251" t="str">
        <f>IF(ISNUMBER(FIND(analysismethod9,'III_Plan comp 438.68 {Plan 3}'!CT$15)),"",'III_Plan comp 438.68 {Plan 3}'!CT$15&amp;analysismethod9)</f>
        <v xml:space="preserve">FTE Ratio Analysis; 
</v>
      </c>
      <c r="FB48" s="251" t="str">
        <f>IF(ISNUMBER(FIND(analysismethod9,'III_Plan comp 438.68 {Plan 3}'!CU$15)),"",'III_Plan comp 438.68 {Plan 3}'!CU$15&amp;analysismethod9)</f>
        <v xml:space="preserve">FTE Ratio Analysis; 
</v>
      </c>
      <c r="FC48" s="251" t="str">
        <f>IF(ISNUMBER(FIND(analysismethod9,'III_Plan comp 438.68 {Plan 3}'!CV$15)),"",'III_Plan comp 438.68 {Plan 3}'!CV$15&amp;analysismethod9)</f>
        <v xml:space="preserve">FTE Ratio Analysis; 
</v>
      </c>
      <c r="FD48" s="251" t="str">
        <f>IF(ISNUMBER(FIND(analysismethod9,'III_Plan comp 438.68 {Plan 3}'!CW$15)),"",'III_Plan comp 438.68 {Plan 3}'!CW$15&amp;analysismethod9)</f>
        <v xml:space="preserve">FTE Ratio Analysis; 
</v>
      </c>
      <c r="FE48" s="251" t="str">
        <f>IF(ISNUMBER(FIND(analysismethod9,'III_Plan comp 438.68 {Plan 3}'!CX$15)),"",'III_Plan comp 438.68 {Plan 3}'!CX$15&amp;analysismethod9)</f>
        <v xml:space="preserve">FTE Ratio Analysis; 
</v>
      </c>
      <c r="FF48" s="251" t="str">
        <f>IF(ISNUMBER(FIND(analysismethod9,'III_Plan comp 438.68 {Plan 3}'!CY$15)),"",'III_Plan comp 438.68 {Plan 3}'!CY$15&amp;analysismethod9)</f>
        <v xml:space="preserve">FTE Ratio Analysis; 
</v>
      </c>
      <c r="FG48" s="251" t="str">
        <f>IF(ISNUMBER(FIND(analysismethod9,'III_Plan comp 438.68 {Plan 3}'!CZ$15)),"",'III_Plan comp 438.68 {Plan 3}'!CZ$15&amp;analysismethod9)</f>
        <v xml:space="preserve">FTE Ratio Analysis; 
</v>
      </c>
    </row>
    <row r="49" spans="2:163" ht="14.45" thickBot="1">
      <c r="B49" s="11" t="s">
        <v>759</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Mandatory Provider Type Validation Analysis; 
</v>
      </c>
      <c r="BM49" s="254" t="str">
        <f>IF(ISNUMBER(FIND(analysismethod10,'III_Plan comp 438.68 {Plan 1}'!F$15)),"",'III_Plan comp 438.68 {Plan 1}'!F$15&amp;analysismethod10)</f>
        <v xml:space="preserve">Mandatory Provider Type Validation Analysis; 
</v>
      </c>
      <c r="BN49" s="254" t="str">
        <f>IF(ISNUMBER(FIND(analysismethod10,'III_Plan comp 438.68 {Plan 1}'!G$15)),"",'III_Plan comp 438.68 {Plan 1}'!G$15&amp;analysismethod10)</f>
        <v xml:space="preserve">Mandatory Provider Type Validation Analysis; 
</v>
      </c>
      <c r="BO49" s="254" t="str">
        <f>IF(ISNUMBER(FIND(analysismethod10,'III_Plan comp 438.68 {Plan 1}'!H$15)),"",'III_Plan comp 438.68 {Plan 1}'!H$15&amp;analysismethod10)</f>
        <v xml:space="preserve">Mandatory Provider Type Validation Analysis; 
</v>
      </c>
      <c r="BP49" s="254" t="str">
        <f>IF(ISNUMBER(FIND(analysismethod10,'III_Plan comp 438.68 {Plan 1}'!I$15)),"",'III_Plan comp 438.68 {Plan 1}'!I$15&amp;analysismethod10)</f>
        <v xml:space="preserve">Mandatory Provider Type Validation Analysis; 
</v>
      </c>
      <c r="BQ49" s="254" t="str">
        <f>IF(ISNUMBER(FIND(analysismethod10,'III_Plan comp 438.68 {Plan 1}'!J$15)),"",'III_Plan comp 438.68 {Plan 1}'!J$15&amp;analysismethod10)</f>
        <v xml:space="preserve">Mandatory Provider Type Validation Analysis; 
</v>
      </c>
      <c r="BR49" s="254" t="str">
        <f>IF(ISNUMBER(FIND(analysismethod10,'III_Plan comp 438.68 {Plan 1}'!K$15)),"",'III_Plan comp 438.68 {Plan 1}'!K$15&amp;analysismethod10)</f>
        <v xml:space="preserve">Mandatory Provider Type Validation Analysis; 
</v>
      </c>
      <c r="BS49" s="254" t="str">
        <f>IF(ISNUMBER(FIND(analysismethod10,'III_Plan comp 438.68 {Plan 1}'!L$15)),"",'III_Plan comp 438.68 {Plan 1}'!L$15&amp;analysismethod10)</f>
        <v xml:space="preserve">Mandatory Provider Type Validation Analysis; 
</v>
      </c>
      <c r="BT49" s="254" t="str">
        <f>IF(ISNUMBER(FIND(analysismethod10,'III_Plan comp 438.68 {Plan 1}'!M$15)),"",'III_Plan comp 438.68 {Plan 1}'!M$15&amp;analysismethod10)</f>
        <v xml:space="preserve">Mandatory Provider Type Validation Analysis; 
</v>
      </c>
      <c r="BU49" s="254" t="str">
        <f>IF(ISNUMBER(FIND(analysismethod10,'III_Plan comp 438.68 {Plan 1}'!N$15)),"",'III_Plan comp 438.68 {Plan 1}'!N$15&amp;analysismethod10)</f>
        <v xml:space="preserve">Mandatory Provider Type Validation Analysis; 
</v>
      </c>
      <c r="BV49" s="254" t="str">
        <f>IF(ISNUMBER(FIND(analysismethod10,'III_Plan comp 438.68 {Plan 1}'!O$15)),"",'III_Plan comp 438.68 {Plan 1}'!O$15&amp;analysismethod10)</f>
        <v xml:space="preserve">Mandatory Provider Type Validation Analysis; 
</v>
      </c>
      <c r="BW49" s="254" t="str">
        <f>IF(ISNUMBER(FIND(analysismethod10,'III_Plan comp 438.68 {Plan 1}'!P$15)),"",'III_Plan comp 438.68 {Plan 1}'!P$15&amp;analysismethod10)</f>
        <v xml:space="preserve">Mandatory Provider Type Validation Analysis; 
</v>
      </c>
      <c r="BX49" s="254" t="str">
        <f>IF(ISNUMBER(FIND(analysismethod10,'III_Plan comp 438.68 {Plan 1}'!Q$15)),"",'III_Plan comp 438.68 {Plan 1}'!Q$15&amp;analysismethod10)</f>
        <v xml:space="preserve">Mandatory Provider Type Validation Analysis; 
</v>
      </c>
      <c r="BY49" s="254" t="str">
        <f>IF(ISNUMBER(FIND(analysismethod10,'III_Plan comp 438.68 {Plan 1}'!R$15)),"",'III_Plan comp 438.68 {Plan 1}'!R$15&amp;analysismethod10)</f>
        <v xml:space="preserve">Mandatory Provider Type Validation Analysis; 
</v>
      </c>
      <c r="BZ49" s="254" t="str">
        <f>IF(ISNUMBER(FIND(analysismethod10,'III_Plan comp 438.68 {Plan 1}'!S$15)),"",'III_Plan comp 438.68 {Plan 1}'!S$15&amp;analysismethod10)</f>
        <v xml:space="preserve">Mandatory Provider Type Validation Analysis; 
</v>
      </c>
      <c r="CA49" s="254" t="str">
        <f>IF(ISNUMBER(FIND(analysismethod10,'III_Plan comp 438.68 {Plan 1}'!T$15)),"",'III_Plan comp 438.68 {Plan 1}'!T$15&amp;analysismethod10)</f>
        <v xml:space="preserve">Mandatory Provider Type Validation Analysis; 
</v>
      </c>
      <c r="CB49" s="254" t="str">
        <f>IF(ISNUMBER(FIND(analysismethod10,'III_Plan comp 438.68 {Plan 1}'!U$15)),"",'III_Plan comp 438.68 {Plan 1}'!U$15&amp;analysismethod10)</f>
        <v xml:space="preserve">Mandatory Provider Type Validation Analysis; 
</v>
      </c>
      <c r="CC49" s="254" t="str">
        <f>IF(ISNUMBER(FIND(analysismethod10,'III_Plan comp 438.68 {Plan 1}'!V$15)),"",'III_Plan comp 438.68 {Plan 1}'!V$15&amp;analysismethod10)</f>
        <v xml:space="preserve">Mandatory Provider Type Validation Analysis; 
</v>
      </c>
      <c r="CD49" s="254" t="str">
        <f>IF(ISNUMBER(FIND(analysismethod10,'III_Plan comp 438.68 {Plan 1}'!W$15)),"",'III_Plan comp 438.68 {Plan 1}'!W$15&amp;analysismethod10)</f>
        <v xml:space="preserve">Mandatory Provider Type Validation Analysis; 
</v>
      </c>
      <c r="CE49" s="254" t="str">
        <f>IF(ISNUMBER(FIND(analysismethod10,'III_Plan comp 438.68 {Plan 1}'!X$15)),"",'III_Plan comp 438.68 {Plan 1}'!X$15&amp;analysismethod10)</f>
        <v xml:space="preserve">Mandatory Provider Type Validation Analysis; 
</v>
      </c>
      <c r="CF49" s="254" t="str">
        <f>IF(ISNUMBER(FIND(analysismethod10,'III_Plan comp 438.68 {Plan 1}'!Y$15)),"",'III_Plan comp 438.68 {Plan 1}'!Y$15&amp;analysismethod10)</f>
        <v xml:space="preserve">Mandatory Provider Type Validation Analysis; 
</v>
      </c>
      <c r="CG49" s="254" t="str">
        <f>IF(ISNUMBER(FIND(analysismethod10,'III_Plan comp 438.68 {Plan 1}'!Z$15)),"",'III_Plan comp 438.68 {Plan 1}'!Z$15&amp;analysismethod10)</f>
        <v xml:space="preserve">Mandatory Provider Type Validation Analysis; 
</v>
      </c>
      <c r="CH49" s="254" t="str">
        <f>IF(ISNUMBER(FIND(analysismethod10,'III_Plan comp 438.68 {Plan 1}'!AA$15)),"",'III_Plan comp 438.68 {Plan 1}'!AA$15&amp;analysismethod10)</f>
        <v xml:space="preserve">Mandatory Provider Type Validation Analysis; 
</v>
      </c>
      <c r="CI49" s="254" t="str">
        <f>IF(ISNUMBER(FIND(analysismethod10,'III_Plan comp 438.68 {Plan 1}'!AB$15)),"",'III_Plan comp 438.68 {Plan 1}'!AB$15&amp;analysismethod10)</f>
        <v xml:space="preserve">Mandatory Provider Type Validation Analysis; 
</v>
      </c>
      <c r="CJ49" s="254" t="str">
        <f>IF(ISNUMBER(FIND(analysismethod10,'III_Plan comp 438.68 {Plan 1}'!AC$15)),"",'III_Plan comp 438.68 {Plan 1}'!AC$15&amp;analysismethod10)</f>
        <v xml:space="preserve">Mandatory Provider Type Validation Analysis; 
</v>
      </c>
      <c r="CK49" s="254" t="str">
        <f>IF(ISNUMBER(FIND(analysismethod10,'III_Plan comp 438.68 {Plan 1}'!AD$15)),"",'III_Plan comp 438.68 {Plan 1}'!AD$15&amp;analysismethod10)</f>
        <v xml:space="preserve">Mandatory Provider Type Validation Analysis; 
</v>
      </c>
      <c r="CL49" s="254" t="str">
        <f>IF(ISNUMBER(FIND(analysismethod10,'III_Plan comp 438.68 {Plan 1}'!AE$15)),"",'III_Plan comp 438.68 {Plan 1}'!AE$15&amp;analysismethod10)</f>
        <v xml:space="preserve">Mandatory Provider Type Validation Analysis; 
</v>
      </c>
      <c r="CM49" s="254" t="str">
        <f>IF(ISNUMBER(FIND(analysismethod10,'III_Plan comp 438.68 {Plan 1}'!AF$15)),"",'III_Plan comp 438.68 {Plan 1}'!AF$15&amp;analysismethod10)</f>
        <v xml:space="preserve">Mandatory Provider Type Validation Analysis; 
</v>
      </c>
      <c r="CN49" s="254" t="str">
        <f>IF(ISNUMBER(FIND(analysismethod10,'III_Plan comp 438.68 {Plan 1}'!AG$15)),"",'III_Plan comp 438.68 {Plan 1}'!AG$15&amp;analysismethod10)</f>
        <v xml:space="preserve">Mandatory Provider Type Validation Analysis; 
</v>
      </c>
      <c r="CO49" s="254" t="str">
        <f>IF(ISNUMBER(FIND(analysismethod10,'III_Plan comp 438.68 {Plan 1}'!AH$15)),"",'III_Plan comp 438.68 {Plan 1}'!AH$15&amp;analysismethod10)</f>
        <v xml:space="preserve">Mandatory Provider Type Validation Analysis; 
</v>
      </c>
      <c r="CP49" s="254" t="str">
        <f>IF(ISNUMBER(FIND(analysismethod10,'III_Plan comp 438.68 {Plan 1}'!AI$15)),"",'III_Plan comp 438.68 {Plan 1}'!AI$15&amp;analysismethod10)</f>
        <v xml:space="preserve">Mandatory Provider Type Validation Analysis; 
</v>
      </c>
      <c r="CQ49" s="254" t="str">
        <f>IF(ISNUMBER(FIND(analysismethod10,'III_Plan comp 438.68 {Plan 1}'!AJ$15)),"",'III_Plan comp 438.68 {Plan 1}'!AJ$15&amp;analysismethod10)</f>
        <v xml:space="preserve">Mandatory Provider Type Validation Analysis; 
</v>
      </c>
      <c r="CR49" s="254" t="str">
        <f>IF(ISNUMBER(FIND(analysismethod10,'III_Plan comp 438.68 {Plan 1}'!AK$15)),"",'III_Plan comp 438.68 {Plan 1}'!AK$15&amp;analysismethod10)</f>
        <v xml:space="preserve">Mandatory Provider Type Validation Analysis; 
</v>
      </c>
      <c r="CS49" s="254" t="str">
        <f>IF(ISNUMBER(FIND(analysismethod10,'III_Plan comp 438.68 {Plan 1}'!AL$15)),"",'III_Plan comp 438.68 {Plan 1}'!AL$15&amp;analysismethod10)</f>
        <v xml:space="preserve">Mandatory Provider Type Validation Analysis; 
</v>
      </c>
      <c r="CT49" s="254" t="str">
        <f>IF(ISNUMBER(FIND(analysismethod10,'III_Plan comp 438.68 {Plan 1}'!AM$15)),"",'III_Plan comp 438.68 {Plan 1}'!AM$15&amp;analysismethod10)</f>
        <v xml:space="preserve">Mandatory Provider Type Validation Analysis; 
</v>
      </c>
      <c r="CU49" s="254" t="str">
        <f>IF(ISNUMBER(FIND(analysismethod10,'III_Plan comp 438.68 {Plan 1}'!AN$15)),"",'III_Plan comp 438.68 {Plan 1}'!AN$15&amp;analysismethod10)</f>
        <v xml:space="preserve">Mandatory Provider Type Validation Analysis; 
</v>
      </c>
      <c r="CV49" s="254" t="str">
        <f>IF(ISNUMBER(FIND(analysismethod10,'III_Plan comp 438.68 {Plan 1}'!AO$15)),"",'III_Plan comp 438.68 {Plan 1}'!AO$15&amp;analysismethod10)</f>
        <v xml:space="preserve">Mandatory Provider Type Validation Analysis; 
</v>
      </c>
      <c r="CW49" s="254" t="str">
        <f>IF(ISNUMBER(FIND(analysismethod10,'III_Plan comp 438.68 {Plan 1}'!AP$15)),"",'III_Plan comp 438.68 {Plan 1}'!AP$15&amp;analysismethod10)</f>
        <v xml:space="preserve">Mandatory Provider Type Validation Analysis; 
</v>
      </c>
      <c r="CX49" s="254" t="str">
        <f>IF(ISNUMBER(FIND(analysismethod10,'III_Plan comp 438.68 {Plan 1}'!AQ$15)),"",'III_Plan comp 438.68 {Plan 1}'!AQ$15&amp;analysismethod10)</f>
        <v xml:space="preserve">Mandatory Provider Type Validation Analysis; 
</v>
      </c>
      <c r="CY49" s="254" t="str">
        <f>IF(ISNUMBER(FIND(analysismethod10,'III_Plan comp 438.68 {Plan 1}'!AR$15)),"",'III_Plan comp 438.68 {Plan 1}'!AR$15&amp;analysismethod10)</f>
        <v xml:space="preserve">Mandatory Provider Type Validation Analysis; 
</v>
      </c>
      <c r="CZ49" s="254" t="str">
        <f>IF(ISNUMBER(FIND(analysismethod10,'III_Plan comp 438.68 {Plan 1}'!AS$15)),"",'III_Plan comp 438.68 {Plan 1}'!AS$15&amp;analysismethod10)</f>
        <v xml:space="preserve">Mandatory Provider Type Validation Analysis; 
</v>
      </c>
      <c r="DA49" s="254" t="str">
        <f>IF(ISNUMBER(FIND(analysismethod10,'III_Plan comp 438.68 {Plan 1}'!AT$15)),"",'III_Plan comp 438.68 {Plan 1}'!AT$15&amp;analysismethod10)</f>
        <v xml:space="preserve">Mandatory Provider Type Validation Analysis; 
</v>
      </c>
      <c r="DB49" s="254" t="str">
        <f>IF(ISNUMBER(FIND(analysismethod10,'III_Plan comp 438.68 {Plan 1}'!AU$15)),"",'III_Plan comp 438.68 {Plan 1}'!AU$15&amp;analysismethod10)</f>
        <v xml:space="preserve">Mandatory Provider Type Validation Analysis; 
</v>
      </c>
      <c r="DC49" s="254" t="str">
        <f>IF(ISNUMBER(FIND(analysismethod10,'III_Plan comp 438.68 {Plan 1}'!AV$15)),"",'III_Plan comp 438.68 {Plan 1}'!AV$15&amp;analysismethod10)</f>
        <v xml:space="preserve">Mandatory Provider Type Validation Analysis; 
</v>
      </c>
      <c r="DD49" s="254" t="str">
        <f>IF(ISNUMBER(FIND(analysismethod10,'III_Plan comp 438.68 {Plan 1}'!AW$15)),"",'III_Plan comp 438.68 {Plan 1}'!AW$15&amp;analysismethod10)</f>
        <v xml:space="preserve">Mandatory Provider Type Validation Analysis; 
</v>
      </c>
      <c r="DE49" s="254" t="str">
        <f>IF(ISNUMBER(FIND(analysismethod10,'III_Plan comp 438.68 {Plan 1}'!AX$15)),"",'III_Plan comp 438.68 {Plan 1}'!AX$15&amp;analysismethod10)</f>
        <v xml:space="preserve">Mandatory Provider Type Validation Analysis; 
</v>
      </c>
      <c r="DF49" s="254" t="str">
        <f>IF(ISNUMBER(FIND(analysismethod10,'III_Plan comp 438.68 {Plan 1}'!AY$15)),"",'III_Plan comp 438.68 {Plan 1}'!AY$15&amp;analysismethod10)</f>
        <v xml:space="preserve">Mandatory Provider Type Validation Analysis; 
</v>
      </c>
      <c r="DG49" s="254" t="str">
        <f>IF(ISNUMBER(FIND(analysismethod10,'III_Plan comp 438.68 {Plan 1}'!AZ$15)),"",'III_Plan comp 438.68 {Plan 1}'!AZ$15&amp;analysismethod10)</f>
        <v xml:space="preserve">Mandatory Provider Type Validation Analysis; 
</v>
      </c>
      <c r="DH49" s="254" t="str">
        <f>IF(ISNUMBER(FIND(analysismethod10,'III_Plan comp 438.68 {Plan 1}'!BA$15)),"",'III_Plan comp 438.68 {Plan 1}'!BA$15&amp;analysismethod10)</f>
        <v xml:space="preserve">Mandatory Provider Type Validation Analysis; 
</v>
      </c>
      <c r="DI49" s="254" t="str">
        <f>IF(ISNUMBER(FIND(analysismethod10,'III_Plan comp 438.68 {Plan 1}'!BB$15)),"",'III_Plan comp 438.68 {Plan 1}'!BB$15&amp;analysismethod10)</f>
        <v xml:space="preserve">Mandatory Provider Type Validation Analysis; 
</v>
      </c>
      <c r="DJ49" s="254" t="str">
        <f>IF(ISNUMBER(FIND(analysismethod10,'III_Plan comp 438.68 {Plan 1}'!BC$15)),"",'III_Plan comp 438.68 {Plan 1}'!BC$15&amp;analysismethod10)</f>
        <v xml:space="preserve">Mandatory Provider Type Validation Analysis; 
</v>
      </c>
      <c r="DK49" s="254" t="str">
        <f>IF(ISNUMBER(FIND(analysismethod10,'III_Plan comp 438.68 {Plan 1}'!BD$15)),"",'III_Plan comp 438.68 {Plan 1}'!BD$15&amp;analysismethod10)</f>
        <v xml:space="preserve">Mandatory Provider Type Validation Analysis; 
</v>
      </c>
      <c r="DL49" s="254" t="str">
        <f>IF(ISNUMBER(FIND(analysismethod10,'III_Plan comp 438.68 {Plan 1}'!BE$15)),"",'III_Plan comp 438.68 {Plan 1}'!BE$15&amp;analysismethod10)</f>
        <v xml:space="preserve">Mandatory Provider Type Validation Analysis; 
</v>
      </c>
      <c r="DM49" s="254" t="str">
        <f>IF(ISNUMBER(FIND(analysismethod10,'III_Plan comp 438.68 {Plan 1}'!BF$15)),"",'III_Plan comp 438.68 {Plan 1}'!BF$15&amp;analysismethod10)</f>
        <v xml:space="preserve">Mandatory Provider Type Validation Analysis; 
</v>
      </c>
      <c r="DN49" s="254" t="str">
        <f>IF(ISNUMBER(FIND(analysismethod10,'III_Plan comp 438.68 {Plan 1}'!BG$15)),"",'III_Plan comp 438.68 {Plan 1}'!BG$15&amp;analysismethod10)</f>
        <v xml:space="preserve">Mandatory Provider Type Validation Analysis; 
</v>
      </c>
      <c r="DO49" s="254" t="str">
        <f>IF(ISNUMBER(FIND(analysismethod10,'III_Plan comp 438.68 {Plan 1}'!BH$15)),"",'III_Plan comp 438.68 {Plan 1}'!BH$15&amp;analysismethod10)</f>
        <v xml:space="preserve">Mandatory Provider Type Validation Analysis; 
</v>
      </c>
      <c r="DP49" s="254" t="str">
        <f>IF(ISNUMBER(FIND(analysismethod10,'III_Plan comp 438.68 {Plan 1}'!BI$15)),"",'III_Plan comp 438.68 {Plan 1}'!BI$15&amp;analysismethod10)</f>
        <v xml:space="preserve">Mandatory Provider Type Validation Analysis; 
</v>
      </c>
      <c r="DQ49" s="254" t="str">
        <f>IF(ISNUMBER(FIND(analysismethod10,'III_Plan comp 438.68 {Plan 1}'!BJ$15)),"",'III_Plan comp 438.68 {Plan 1}'!BJ$15&amp;analysismethod10)</f>
        <v xml:space="preserve">Mandatory Provider Type Validation Analysis; 
</v>
      </c>
      <c r="DR49" s="254" t="str">
        <f>IF(ISNUMBER(FIND(analysismethod10,'III_Plan comp 438.68 {Plan 1}'!BK$15)),"",'III_Plan comp 438.68 {Plan 1}'!BK$15&amp;analysismethod10)</f>
        <v xml:space="preserve">Mandatory Provider Type Validation Analysis; 
</v>
      </c>
      <c r="DS49" s="254" t="str">
        <f>IF(ISNUMBER(FIND(analysismethod10,'III_Plan comp 438.68 {Plan 1}'!BL$15)),"",'III_Plan comp 438.68 {Plan 1}'!BL$15&amp;analysismethod10)</f>
        <v xml:space="preserve">Mandatory Provider Type Validation Analysis; 
</v>
      </c>
      <c r="DT49" s="254" t="str">
        <f>IF(ISNUMBER(FIND(analysismethod10,'III_Plan comp 438.68 {Plan 1}'!BM$15)),"",'III_Plan comp 438.68 {Plan 1}'!BM$15&amp;analysismethod10)</f>
        <v xml:space="preserve">Mandatory Provider Type Validation Analysis; 
</v>
      </c>
      <c r="DU49" s="254" t="str">
        <f>IF(ISNUMBER(FIND(analysismethod10,'III_Plan comp 438.68 {Plan 1}'!BN$15)),"",'III_Plan comp 438.68 {Plan 1}'!BN$15&amp;analysismethod10)</f>
        <v xml:space="preserve">Mandatory Provider Type Validation Analysis; 
</v>
      </c>
      <c r="DV49" s="254" t="str">
        <f>IF(ISNUMBER(FIND(analysismethod10,'III_Plan comp 438.68 {Plan 1}'!BO$15)),"",'III_Plan comp 438.68 {Plan 1}'!BO$15&amp;analysismethod10)</f>
        <v xml:space="preserve">Mandatory Provider Type Validation Analysis; 
</v>
      </c>
      <c r="DW49" s="254" t="str">
        <f>IF(ISNUMBER(FIND(analysismethod10,'III_Plan comp 438.68 {Plan 1}'!BP$15)),"",'III_Plan comp 438.68 {Plan 1}'!BP$15&amp;analysismethod10)</f>
        <v xml:space="preserve">Mandatory Provider Type Validation Analysis; 
</v>
      </c>
      <c r="DX49" s="254" t="str">
        <f>IF(ISNUMBER(FIND(analysismethod10,'III_Plan comp 438.68 {Plan 1}'!BQ$15)),"",'III_Plan comp 438.68 {Plan 1}'!BQ$15&amp;analysismethod10)</f>
        <v xml:space="preserve">Mandatory Provider Type Validation Analysis; 
</v>
      </c>
      <c r="DY49" s="254" t="str">
        <f>IF(ISNUMBER(FIND(analysismethod10,'III_Plan comp 438.68 {Plan 1}'!BR$15)),"",'III_Plan comp 438.68 {Plan 1}'!BR$15&amp;analysismethod10)</f>
        <v xml:space="preserve">Mandatory Provider Type Validation Analysis; 
</v>
      </c>
      <c r="DZ49" s="254" t="str">
        <f>IF(ISNUMBER(FIND(analysismethod10,'III_Plan comp 438.68 {Plan 1}'!BS$15)),"",'III_Plan comp 438.68 {Plan 1}'!BS$15&amp;analysismethod10)</f>
        <v xml:space="preserve">Mandatory Provider Type Validation Analysis; 
</v>
      </c>
      <c r="EA49" s="254" t="str">
        <f>IF(ISNUMBER(FIND(analysismethod10,'III_Plan comp 438.68 {Plan 1}'!BT$15)),"",'III_Plan comp 438.68 {Plan 1}'!BT$15&amp;analysismethod10)</f>
        <v xml:space="preserve">Mandatory Provider Type Validation Analysis; 
</v>
      </c>
      <c r="EB49" s="254" t="str">
        <f>IF(ISNUMBER(FIND(analysismethod10,'III_Plan comp 438.68 {Plan 1}'!BU$15)),"",'III_Plan comp 438.68 {Plan 1}'!BU$15&amp;analysismethod10)</f>
        <v xml:space="preserve">Mandatory Provider Type Validation Analysis; 
</v>
      </c>
      <c r="EC49" s="254" t="str">
        <f>IF(ISNUMBER(FIND(analysismethod10,'III_Plan comp 438.68 {Plan 1}'!BV$15)),"",'III_Plan comp 438.68 {Plan 1}'!BV$15&amp;analysismethod10)</f>
        <v xml:space="preserve">Mandatory Provider Type Validation Analysis; 
</v>
      </c>
      <c r="ED49" s="254" t="str">
        <f>IF(ISNUMBER(FIND(analysismethod10,'III_Plan comp 438.68 {Plan 1}'!BW$15)),"",'III_Plan comp 438.68 {Plan 1}'!BW$15&amp;analysismethod10)</f>
        <v xml:space="preserve">Mandatory Provider Type Validation Analysis; 
</v>
      </c>
      <c r="EE49" s="254" t="str">
        <f>IF(ISNUMBER(FIND(analysismethod10,'III_Plan comp 438.68 {Plan 1}'!BX$15)),"",'III_Plan comp 438.68 {Plan 1}'!BX$15&amp;analysismethod10)</f>
        <v xml:space="preserve">Mandatory Provider Type Validation Analysis; 
</v>
      </c>
      <c r="EF49" s="254" t="str">
        <f>IF(ISNUMBER(FIND(analysismethod10,'III_Plan comp 438.68 {Plan 1}'!BY$15)),"",'III_Plan comp 438.68 {Plan 1}'!BY$15&amp;analysismethod10)</f>
        <v xml:space="preserve">Mandatory Provider Type Validation Analysis; 
</v>
      </c>
      <c r="EG49" s="254" t="str">
        <f>IF(ISNUMBER(FIND(analysismethod10,'III_Plan comp 438.68 {Plan 1}'!BZ$15)),"",'III_Plan comp 438.68 {Plan 1}'!BZ$15&amp;analysismethod10)</f>
        <v xml:space="preserve">Mandatory Provider Type Validation Analysis; 
</v>
      </c>
      <c r="EH49" s="254" t="str">
        <f>IF(ISNUMBER(FIND(analysismethod10,'III_Plan comp 438.68 {Plan 1}'!CA$15)),"",'III_Plan comp 438.68 {Plan 1}'!CA$15&amp;analysismethod10)</f>
        <v xml:space="preserve">Mandatory Provider Type Validation Analysis; 
</v>
      </c>
      <c r="EI49" s="254" t="str">
        <f>IF(ISNUMBER(FIND(analysismethod10,'III_Plan comp 438.68 {Plan 1}'!CB$15)),"",'III_Plan comp 438.68 {Plan 1}'!CB$15&amp;analysismethod10)</f>
        <v xml:space="preserve">Mandatory Provider Type Validation Analysis; 
</v>
      </c>
      <c r="EJ49" s="254" t="str">
        <f>IF(ISNUMBER(FIND(analysismethod10,'III_Plan comp 438.68 {Plan 1}'!CC$15)),"",'III_Plan comp 438.68 {Plan 1}'!CC$15&amp;analysismethod10)</f>
        <v xml:space="preserve">Mandatory Provider Type Validation Analysis; 
</v>
      </c>
      <c r="EK49" s="254" t="str">
        <f>IF(ISNUMBER(FIND(analysismethod10,'III_Plan comp 438.68 {Plan 1}'!CD$15)),"",'III_Plan comp 438.68 {Plan 1}'!CD$15&amp;analysismethod10)</f>
        <v xml:space="preserve">Mandatory Provider Type Validation Analysis; 
</v>
      </c>
      <c r="EL49" s="254" t="str">
        <f>IF(ISNUMBER(FIND(analysismethod10,'III_Plan comp 438.68 {Plan 1}'!CE$15)),"",'III_Plan comp 438.68 {Plan 1}'!CE$15&amp;analysismethod10)</f>
        <v xml:space="preserve">Mandatory Provider Type Validation Analysis; 
</v>
      </c>
      <c r="EM49" s="254" t="str">
        <f>IF(ISNUMBER(FIND(analysismethod10,'III_Plan comp 438.68 {Plan 1}'!CF$15)),"",'III_Plan comp 438.68 {Plan 1}'!CF$15&amp;analysismethod10)</f>
        <v xml:space="preserve">Mandatory Provider Type Validation Analysis; 
</v>
      </c>
      <c r="EN49" s="254" t="str">
        <f>IF(ISNUMBER(FIND(analysismethod10,'III_Plan comp 438.68 {Plan 1}'!CG$15)),"",'III_Plan comp 438.68 {Plan 1}'!CG$15&amp;analysismethod10)</f>
        <v xml:space="preserve">Mandatory Provider Type Validation Analysis; 
</v>
      </c>
      <c r="EO49" s="254" t="str">
        <f>IF(ISNUMBER(FIND(analysismethod10,'III_Plan comp 438.68 {Plan 1}'!CH$15)),"",'III_Plan comp 438.68 {Plan 1}'!CH$15&amp;analysismethod10)</f>
        <v xml:space="preserve">Mandatory Provider Type Validation Analysis; 
</v>
      </c>
      <c r="EP49" s="254" t="str">
        <f>IF(ISNUMBER(FIND(analysismethod10,'III_Plan comp 438.68 {Plan 1}'!CI$15)),"",'III_Plan comp 438.68 {Plan 1}'!CI$15&amp;analysismethod10)</f>
        <v xml:space="preserve">Mandatory Provider Type Validation Analysis; 
</v>
      </c>
      <c r="EQ49" s="254" t="str">
        <f>IF(ISNUMBER(FIND(analysismethod10,'III_Plan comp 438.68 {Plan 1}'!CJ$15)),"",'III_Plan comp 438.68 {Plan 1}'!CJ$15&amp;analysismethod10)</f>
        <v xml:space="preserve">Mandatory Provider Type Validation Analysis; 
</v>
      </c>
      <c r="ER49" s="254" t="str">
        <f>IF(ISNUMBER(FIND(analysismethod10,'III_Plan comp 438.68 {Plan 1}'!CK$15)),"",'III_Plan comp 438.68 {Plan 1}'!CK$15&amp;analysismethod10)</f>
        <v xml:space="preserve">Mandatory Provider Type Validation Analysis; 
</v>
      </c>
      <c r="ES49" s="254" t="str">
        <f>IF(ISNUMBER(FIND(analysismethod10,'III_Plan comp 438.68 {Plan 1}'!CL$15)),"",'III_Plan comp 438.68 {Plan 1}'!CL$15&amp;analysismethod10)</f>
        <v xml:space="preserve">Mandatory Provider Type Validation Analysis; 
</v>
      </c>
      <c r="ET49" s="254" t="str">
        <f>IF(ISNUMBER(FIND(analysismethod10,'III_Plan comp 438.68 {Plan 1}'!CM$15)),"",'III_Plan comp 438.68 {Plan 1}'!CM$15&amp;analysismethod10)</f>
        <v xml:space="preserve">Mandatory Provider Type Validation Analysis; 
</v>
      </c>
      <c r="EU49" s="254" t="str">
        <f>IF(ISNUMBER(FIND(analysismethod10,'III_Plan comp 438.68 {Plan 1}'!CN$15)),"",'III_Plan comp 438.68 {Plan 1}'!CN$15&amp;analysismethod10)</f>
        <v xml:space="preserve">Mandatory Provider Type Validation Analysis; 
</v>
      </c>
      <c r="EV49" s="254" t="str">
        <f>IF(ISNUMBER(FIND(analysismethod10,'III_Plan comp 438.68 {Plan 1}'!CO$15)),"",'III_Plan comp 438.68 {Plan 1}'!CO$15&amp;analysismethod10)</f>
        <v xml:space="preserve">Mandatory Provider Type Validation Analysis; 
</v>
      </c>
      <c r="EW49" s="254" t="str">
        <f>IF(ISNUMBER(FIND(analysismethod10,'III_Plan comp 438.68 {Plan 1}'!CP$15)),"",'III_Plan comp 438.68 {Plan 1}'!CP$15&amp;analysismethod10)</f>
        <v xml:space="preserve">Mandatory Provider Type Validation Analysis; 
</v>
      </c>
      <c r="EX49" s="254" t="str">
        <f>IF(ISNUMBER(FIND(analysismethod10,'III_Plan comp 438.68 {Plan 1}'!CQ$15)),"",'III_Plan comp 438.68 {Plan 1}'!CQ$15&amp;analysismethod10)</f>
        <v xml:space="preserve">Mandatory Provider Type Validation Analysis; 
</v>
      </c>
      <c r="EY49" s="254" t="str">
        <f>IF(ISNUMBER(FIND(analysismethod10,'III_Plan comp 438.68 {Plan 1}'!CR$15)),"",'III_Plan comp 438.68 {Plan 1}'!CR$15&amp;analysismethod10)</f>
        <v xml:space="preserve">Mandatory Provider Type Validation Analysis; 
</v>
      </c>
      <c r="EZ49" s="254" t="str">
        <f>IF(ISNUMBER(FIND(analysismethod10,'III_Plan comp 438.68 {Plan 1}'!CS$15)),"",'III_Plan comp 438.68 {Plan 1}'!CS$15&amp;analysismethod10)</f>
        <v xml:space="preserve">Mandatory Provider Type Validation Analysis; 
</v>
      </c>
      <c r="FA49" s="254" t="str">
        <f>IF(ISNUMBER(FIND(analysismethod10,'III_Plan comp 438.68 {Plan 1}'!CT$15)),"",'III_Plan comp 438.68 {Plan 1}'!CT$15&amp;analysismethod10)</f>
        <v xml:space="preserve">Mandatory Provider Type Validation Analysis; 
</v>
      </c>
      <c r="FB49" s="254" t="str">
        <f>IF(ISNUMBER(FIND(analysismethod10,'III_Plan comp 438.68 {Plan 1}'!CU$15)),"",'III_Plan comp 438.68 {Plan 1}'!CU$15&amp;analysismethod10)</f>
        <v xml:space="preserve">Mandatory Provider Type Validation Analysis; 
</v>
      </c>
      <c r="FC49" s="254" t="str">
        <f>IF(ISNUMBER(FIND(analysismethod10,'III_Plan comp 438.68 {Plan 1}'!CV$15)),"",'III_Plan comp 438.68 {Plan 1}'!CV$15&amp;analysismethod10)</f>
        <v xml:space="preserve">Mandatory Provider Type Validation Analysis; 
</v>
      </c>
      <c r="FD49" s="254" t="str">
        <f>IF(ISNUMBER(FIND(analysismethod10,'III_Plan comp 438.68 {Plan 1}'!CW$15)),"",'III_Plan comp 438.68 {Plan 1}'!CW$15&amp;analysismethod10)</f>
        <v xml:space="preserve">Mandatory Provider Type Validation Analysis; 
</v>
      </c>
      <c r="FE49" s="254" t="str">
        <f>IF(ISNUMBER(FIND(analysismethod10,'III_Plan comp 438.68 {Plan 1}'!CX$15)),"",'III_Plan comp 438.68 {Plan 1}'!CX$15&amp;analysismethod10)</f>
        <v xml:space="preserve">Mandatory Provider Type Validation Analysis; 
</v>
      </c>
      <c r="FF49" s="254" t="str">
        <f>IF(ISNUMBER(FIND(analysismethod10,'III_Plan comp 438.68 {Plan 1}'!CY$15)),"",'III_Plan comp 438.68 {Plan 1}'!CY$15&amp;analysismethod10)</f>
        <v xml:space="preserve">Mandatory Provider Type Validation Analysis; 
</v>
      </c>
      <c r="FG49" s="254" t="str">
        <f>IF(ISNUMBER(FIND(analysismethod10,'III_Plan comp 438.68 {Plan 1}'!CZ$15)),"",'III_Plan comp 438.68 {Plan 1}'!CZ$15&amp;analysismethod10)</f>
        <v xml:space="preserve">Mandatory Provider Type Validation Analysis; 
</v>
      </c>
    </row>
    <row r="50" spans="2:163" ht="14.45" thickTop="1">
      <c r="B50" s="11" t="s">
        <v>760</v>
      </c>
      <c r="C50" s="11"/>
      <c r="D50" s="11"/>
      <c r="E50" s="11"/>
      <c r="F50" s="11"/>
      <c r="G50" s="11"/>
      <c r="J50" s="11"/>
      <c r="K50" s="11"/>
      <c r="L50" s="11"/>
      <c r="M50" s="11"/>
      <c r="N50" s="11"/>
      <c r="O50" s="11"/>
      <c r="P50" s="11"/>
      <c r="Q50" s="11"/>
      <c r="R50" s="11"/>
      <c r="S50" s="11"/>
      <c r="T50" s="11"/>
      <c r="BK50" s="11"/>
      <c r="BL50" s="11"/>
    </row>
    <row r="51" spans="2:163" ht="14.45" thickBot="1">
      <c r="B51" s="11" t="s">
        <v>761</v>
      </c>
      <c r="C51" s="11"/>
      <c r="D51" s="11"/>
      <c r="E51" s="11"/>
      <c r="F51" s="11"/>
      <c r="G51" s="11"/>
      <c r="J51" s="11"/>
      <c r="K51" s="11"/>
      <c r="L51" s="11"/>
      <c r="M51" s="11"/>
      <c r="N51" s="11"/>
      <c r="O51" s="11"/>
      <c r="P51" s="11"/>
      <c r="Q51" s="11"/>
      <c r="R51" s="11"/>
      <c r="S51" s="11"/>
      <c r="T51" s="11"/>
      <c r="BK51" s="11"/>
      <c r="BL51" s="11"/>
    </row>
    <row r="52" spans="2:163" ht="14.45" thickTop="1">
      <c r="B52" s="11" t="s">
        <v>762</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Geomapping; 
</v>
      </c>
      <c r="BR52" s="248" t="str">
        <f>IF(ISNUMBER(FIND(analysismethod1,'III_Plan comp 438.68 {Plan 4}'!K$15)),"",'III_Plan comp 438.68 {Plan 4}'!K$15&amp;analysismethod1)</f>
        <v xml:space="preserve">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Geomapping; 
</v>
      </c>
      <c r="BU52" s="248" t="str">
        <f>IF(ISNUMBER(FIND(analysismethod1,'III_Plan comp 438.68 {Plan 4}'!N$15)),"",'III_Plan comp 438.68 {Plan 4}'!N$15&amp;analysismethod1)</f>
        <v xml:space="preserve">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763</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xml:space="preserve">Plan Provider Directory Review; 
</v>
      </c>
      <c r="BL53" s="251" t="str">
        <f>IF(ISNUMBER(FIND(analysismethod2,'III_Plan comp 438.68 {Plan 4}'!E$15)),"",'III_Plan comp 438.68 {Plan 4}'!E$15&amp;analysismethod2)</f>
        <v xml:space="preserve">Plan Provider Directory Review; 
</v>
      </c>
      <c r="BM53" s="251" t="str">
        <f>IF(ISNUMBER(FIND(analysismethod2,'III_Plan comp 438.68 {Plan 4}'!F$15)),"",'III_Plan comp 438.68 {Plan 4}'!F$15&amp;analysismethod2)</f>
        <v xml:space="preserve">Plan Provider Directory Review; 
</v>
      </c>
      <c r="BN53" s="251" t="str">
        <f>IF(ISNUMBER(FIND(analysismethod2,'III_Plan comp 438.68 {Plan 4}'!G$15)),"",'III_Plan comp 438.68 {Plan 4}'!G$15&amp;analysismethod2)</f>
        <v xml:space="preserve">Plan Provider Directory Review; 
</v>
      </c>
      <c r="BO53" s="251" t="str">
        <f>IF(ISNUMBER(FIND(analysismethod2,'III_Plan comp 438.68 {Plan 4}'!H$15)),"",'III_Plan comp 438.68 {Plan 4}'!H$15&amp;analysismethod2)</f>
        <v xml:space="preserve">Plan Provider Directory Review; 
</v>
      </c>
      <c r="BP53" s="251" t="str">
        <f>IF(ISNUMBER(FIND(analysismethod2,'III_Plan comp 438.68 {Plan 4}'!I$15)),"",'III_Plan comp 438.68 {Plan 4}'!I$15&amp;analysismethod2)</f>
        <v xml:space="preserve">Plan Provider Directory Review; 
</v>
      </c>
      <c r="BQ53" s="251" t="str">
        <f>IF(ISNUMBER(FIND(analysismethod2,'III_Plan comp 438.68 {Plan 4}'!J$15)),"",'III_Plan comp 438.68 {Plan 4}'!J$15&amp;analysismethod2)</f>
        <v xml:space="preserve">Plan Provider Directory Review; 
</v>
      </c>
      <c r="BR53" s="251" t="str">
        <f>IF(ISNUMBER(FIND(analysismethod2,'III_Plan comp 438.68 {Plan 4}'!K$15)),"",'III_Plan comp 438.68 {Plan 4}'!K$15&amp;analysismethod2)</f>
        <v xml:space="preserve">Plan Provider Directory Review; 
</v>
      </c>
      <c r="BS53" s="251" t="str">
        <f>IF(ISNUMBER(FIND(analysismethod2,'III_Plan comp 438.68 {Plan 4}'!L$15)),"",'III_Plan comp 438.68 {Plan 4}'!L$15&amp;analysismethod2)</f>
        <v xml:space="preserve">Plan Provider Directory Review; 
</v>
      </c>
      <c r="BT53" s="251" t="str">
        <f>IF(ISNUMBER(FIND(analysismethod2,'III_Plan comp 438.68 {Plan 4}'!M$15)),"",'III_Plan comp 438.68 {Plan 4}'!M$15&amp;analysismethod2)</f>
        <v xml:space="preserve">Plan Provider Directory Review; 
</v>
      </c>
      <c r="BU53" s="251" t="str">
        <f>IF(ISNUMBER(FIND(analysismethod2,'III_Plan comp 438.68 {Plan 4}'!N$15)),"",'III_Plan comp 438.68 {Plan 4}'!N$15&amp;analysismethod2)</f>
        <v xml:space="preserve">Plan Provider Directory Review; 
</v>
      </c>
      <c r="BV53" s="251" t="str">
        <f>IF(ISNUMBER(FIND(analysismethod2,'III_Plan comp 438.68 {Plan 4}'!O$15)),"",'III_Plan comp 438.68 {Plan 4}'!O$15&amp;analysismethod2)</f>
        <v xml:space="preserve">Plan Provider Directory Review; 
</v>
      </c>
      <c r="BW53" s="251" t="str">
        <f>IF(ISNUMBER(FIND(analysismethod2,'III_Plan comp 438.68 {Plan 4}'!P$15)),"",'III_Plan comp 438.68 {Plan 4}'!P$15&amp;analysismethod2)</f>
        <v xml:space="preserve">Plan Provider Directory Review; 
</v>
      </c>
      <c r="BX53" s="251" t="str">
        <f>IF(ISNUMBER(FIND(analysismethod2,'III_Plan comp 438.68 {Plan 4}'!Q$15)),"",'III_Plan comp 438.68 {Plan 4}'!Q$15&amp;analysismethod2)</f>
        <v xml:space="preserve">Plan Provider Directory Review; 
</v>
      </c>
      <c r="BY53" s="251" t="str">
        <f>IF(ISNUMBER(FIND(analysismethod2,'III_Plan comp 438.68 {Plan 4}'!R$15)),"",'III_Plan comp 438.68 {Plan 4}'!R$15&amp;analysismethod2)</f>
        <v xml:space="preserve">Plan Provider Directory Review; 
</v>
      </c>
      <c r="BZ53" s="251" t="str">
        <f>IF(ISNUMBER(FIND(analysismethod2,'III_Plan comp 438.68 {Plan 4}'!S$15)),"",'III_Plan comp 438.68 {Plan 4}'!S$15&amp;analysismethod2)</f>
        <v xml:space="preserve">Plan Provider Directory Review; 
</v>
      </c>
      <c r="CA53" s="251" t="str">
        <f>IF(ISNUMBER(FIND(analysismethod2,'III_Plan comp 438.68 {Plan 4}'!T$15)),"",'III_Plan comp 438.68 {Plan 4}'!T$15&amp;analysismethod2)</f>
        <v xml:space="preserve">Plan Provider Directory Review; 
</v>
      </c>
      <c r="CB53" s="251" t="str">
        <f>IF(ISNUMBER(FIND(analysismethod2,'III_Plan comp 438.68 {Plan 4}'!U$15)),"",'III_Plan comp 438.68 {Plan 4}'!U$15&amp;analysismethod2)</f>
        <v xml:space="preserve">Plan Provider Directory Review; 
</v>
      </c>
      <c r="CC53" s="251" t="str">
        <f>IF(ISNUMBER(FIND(analysismethod2,'III_Plan comp 438.68 {Plan 4}'!V$15)),"",'III_Plan comp 438.68 {Plan 4}'!V$15&amp;analysismethod2)</f>
        <v xml:space="preserve">Plan Provider Directory Review; 
</v>
      </c>
      <c r="CD53" s="251" t="str">
        <f>IF(ISNUMBER(FIND(analysismethod2,'III_Plan comp 438.68 {Plan 4}'!W$15)),"",'III_Plan comp 438.68 {Plan 4}'!W$15&amp;analysismethod2)</f>
        <v xml:space="preserve">Plan Provider Directory Review; 
</v>
      </c>
      <c r="CE53" s="251" t="str">
        <f>IF(ISNUMBER(FIND(analysismethod2,'III_Plan comp 438.68 {Plan 4}'!X$15)),"",'III_Plan comp 438.68 {Plan 4}'!X$15&amp;analysismethod2)</f>
        <v xml:space="preserve">Plan Provider Directory Review; 
</v>
      </c>
      <c r="CF53" s="251" t="str">
        <f>IF(ISNUMBER(FIND(analysismethod2,'III_Plan comp 438.68 {Plan 4}'!Y$15)),"",'III_Plan comp 438.68 {Plan 4}'!Y$15&amp;analysismethod2)</f>
        <v xml:space="preserve">Plan Provider Directory Review; 
</v>
      </c>
      <c r="CG53" s="251" t="str">
        <f>IF(ISNUMBER(FIND(analysismethod2,'III_Plan comp 438.68 {Plan 4}'!Z$15)),"",'III_Plan comp 438.68 {Plan 4}'!Z$15&amp;analysismethod2)</f>
        <v xml:space="preserve">Plan Provider Directory Review; 
</v>
      </c>
      <c r="CH53" s="251" t="str">
        <f>IF(ISNUMBER(FIND(analysismethod2,'III_Plan comp 438.68 {Plan 4}'!AA$15)),"",'III_Plan comp 438.68 {Plan 4}'!AA$15&amp;analysismethod2)</f>
        <v xml:space="preserve">Plan Provider Directory Review; 
</v>
      </c>
      <c r="CI53" s="251" t="str">
        <f>IF(ISNUMBER(FIND(analysismethod2,'III_Plan comp 438.68 {Plan 4}'!AB$15)),"",'III_Plan comp 438.68 {Plan 4}'!AB$15&amp;analysismethod2)</f>
        <v xml:space="preserve">Plan Provider Directory Review; 
</v>
      </c>
      <c r="CJ53" s="251" t="str">
        <f>IF(ISNUMBER(FIND(analysismethod2,'III_Plan comp 438.68 {Plan 4}'!AC$15)),"",'III_Plan comp 438.68 {Plan 4}'!AC$15&amp;analysismethod2)</f>
        <v xml:space="preserve">Plan Provider Directory Review; 
</v>
      </c>
      <c r="CK53" s="251" t="str">
        <f>IF(ISNUMBER(FIND(analysismethod2,'III_Plan comp 438.68 {Plan 4}'!AD$15)),"",'III_Plan comp 438.68 {Plan 4}'!AD$15&amp;analysismethod2)</f>
        <v xml:space="preserve">Plan Provider Directory Review; 
</v>
      </c>
      <c r="CL53" s="251" t="str">
        <f>IF(ISNUMBER(FIND(analysismethod2,'III_Plan comp 438.68 {Plan 4}'!AE$15)),"",'III_Plan comp 438.68 {Plan 4}'!AE$15&amp;analysismethod2)</f>
        <v xml:space="preserve">Plan Provider Directory Review; 
</v>
      </c>
      <c r="CM53" s="251" t="str">
        <f>IF(ISNUMBER(FIND(analysismethod2,'III_Plan comp 438.68 {Plan 4}'!AF$15)),"",'III_Plan comp 438.68 {Plan 4}'!AF$15&amp;analysismethod2)</f>
        <v xml:space="preserve">Plan Provider Directory Review; 
</v>
      </c>
      <c r="CN53" s="251" t="str">
        <f>IF(ISNUMBER(FIND(analysismethod2,'III_Plan comp 438.68 {Plan 4}'!AG$15)),"",'III_Plan comp 438.68 {Plan 4}'!AG$15&amp;analysismethod2)</f>
        <v xml:space="preserve">Plan Provider Directory Review; 
</v>
      </c>
      <c r="CO53" s="251" t="str">
        <f>IF(ISNUMBER(FIND(analysismethod2,'III_Plan comp 438.68 {Plan 4}'!AH$15)),"",'III_Plan comp 438.68 {Plan 4}'!AH$15&amp;analysismethod2)</f>
        <v xml:space="preserve">Plan Provider Directory Review; 
</v>
      </c>
      <c r="CP53" s="251" t="str">
        <f>IF(ISNUMBER(FIND(analysismethod2,'III_Plan comp 438.68 {Plan 4}'!AI$15)),"",'III_Plan comp 438.68 {Plan 4}'!AI$15&amp;analysismethod2)</f>
        <v xml:space="preserve">Plan Provider Directory Review; 
</v>
      </c>
      <c r="CQ53" s="251" t="str">
        <f>IF(ISNUMBER(FIND(analysismethod2,'III_Plan comp 438.68 {Plan 4}'!AJ$15)),"",'III_Plan comp 438.68 {Plan 4}'!AJ$15&amp;analysismethod2)</f>
        <v xml:space="preserve">Plan Provider Directory Review; 
</v>
      </c>
      <c r="CR53" s="251" t="str">
        <f>IF(ISNUMBER(FIND(analysismethod2,'III_Plan comp 438.68 {Plan 4}'!AK$15)),"",'III_Plan comp 438.68 {Plan 4}'!AK$15&amp;analysismethod2)</f>
        <v xml:space="preserve">Plan Provider Directory Review; 
</v>
      </c>
      <c r="CS53" s="251" t="str">
        <f>IF(ISNUMBER(FIND(analysismethod2,'III_Plan comp 438.68 {Plan 4}'!AL$15)),"",'III_Plan comp 438.68 {Plan 4}'!AL$15&amp;analysismethod2)</f>
        <v xml:space="preserve">Plan Provider Directory Review; 
</v>
      </c>
      <c r="CT53" s="251" t="str">
        <f>IF(ISNUMBER(FIND(analysismethod2,'III_Plan comp 438.68 {Plan 4}'!AM$15)),"",'III_Plan comp 438.68 {Plan 4}'!AM$15&amp;analysismethod2)</f>
        <v xml:space="preserve">Plan Provider Directory Review; 
</v>
      </c>
      <c r="CU53" s="251" t="str">
        <f>IF(ISNUMBER(FIND(analysismethod2,'III_Plan comp 438.68 {Plan 4}'!AN$15)),"",'III_Plan comp 438.68 {Plan 4}'!AN$15&amp;analysismethod2)</f>
        <v xml:space="preserve">Plan Provider Directory Review; 
</v>
      </c>
      <c r="CV53" s="251" t="str">
        <f>IF(ISNUMBER(FIND(analysismethod2,'III_Plan comp 438.68 {Plan 4}'!AO$15)),"",'III_Plan comp 438.68 {Plan 4}'!AO$15&amp;analysismethod2)</f>
        <v xml:space="preserve">Plan Provider Directory Review; 
</v>
      </c>
      <c r="CW53" s="251" t="str">
        <f>IF(ISNUMBER(FIND(analysismethod2,'III_Plan comp 438.68 {Plan 4}'!AP$15)),"",'III_Plan comp 438.68 {Plan 4}'!AP$15&amp;analysismethod2)</f>
        <v xml:space="preserve">Plan Provider Directory Review; 
</v>
      </c>
      <c r="CX53" s="251" t="str">
        <f>IF(ISNUMBER(FIND(analysismethod2,'III_Plan comp 438.68 {Plan 4}'!AQ$15)),"",'III_Plan comp 438.68 {Plan 4}'!AQ$15&amp;analysismethod2)</f>
        <v xml:space="preserve">Plan Provider Directory Review; 
</v>
      </c>
      <c r="CY53" s="251" t="str">
        <f>IF(ISNUMBER(FIND(analysismethod2,'III_Plan comp 438.68 {Plan 4}'!AR$15)),"",'III_Plan comp 438.68 {Plan 4}'!AR$15&amp;analysismethod2)</f>
        <v xml:space="preserve">Plan Provider Directory Review; 
</v>
      </c>
      <c r="CZ53" s="251" t="str">
        <f>IF(ISNUMBER(FIND(analysismethod2,'III_Plan comp 438.68 {Plan 4}'!AS$15)),"",'III_Plan comp 438.68 {Plan 4}'!AS$15&amp;analysismethod2)</f>
        <v xml:space="preserve">Plan Provider Directory Review; 
</v>
      </c>
      <c r="DA53" s="251" t="str">
        <f>IF(ISNUMBER(FIND(analysismethod2,'III_Plan comp 438.68 {Plan 4}'!AT$15)),"",'III_Plan comp 438.68 {Plan 4}'!AT$15&amp;analysismethod2)</f>
        <v xml:space="preserve">Plan Provider Directory Review; 
</v>
      </c>
      <c r="DB53" s="251" t="str">
        <f>IF(ISNUMBER(FIND(analysismethod2,'III_Plan comp 438.68 {Plan 4}'!AU$15)),"",'III_Plan comp 438.68 {Plan 4}'!AU$15&amp;analysismethod2)</f>
        <v xml:space="preserve">Plan Provider Directory Review; 
</v>
      </c>
      <c r="DC53" s="251" t="str">
        <f>IF(ISNUMBER(FIND(analysismethod2,'III_Plan comp 438.68 {Plan 4}'!AV$15)),"",'III_Plan comp 438.68 {Plan 4}'!AV$15&amp;analysismethod2)</f>
        <v xml:space="preserve">Plan Provider Directory Review; 
</v>
      </c>
      <c r="DD53" s="251" t="str">
        <f>IF(ISNUMBER(FIND(analysismethod2,'III_Plan comp 438.68 {Plan 4}'!AW$15)),"",'III_Plan comp 438.68 {Plan 4}'!AW$15&amp;analysismethod2)</f>
        <v xml:space="preserve">Plan Provider Directory Review; 
</v>
      </c>
      <c r="DE53" s="251" t="str">
        <f>IF(ISNUMBER(FIND(analysismethod2,'III_Plan comp 438.68 {Plan 4}'!AX$15)),"",'III_Plan comp 438.68 {Plan 4}'!AX$15&amp;analysismethod2)</f>
        <v xml:space="preserve">Plan Provider Directory Review; 
</v>
      </c>
      <c r="DF53" s="251" t="str">
        <f>IF(ISNUMBER(FIND(analysismethod2,'III_Plan comp 438.68 {Plan 4}'!AY$15)),"",'III_Plan comp 438.68 {Plan 4}'!AY$15&amp;analysismethod2)</f>
        <v xml:space="preserve">Plan Provider Directory Review; 
</v>
      </c>
      <c r="DG53" s="251" t="str">
        <f>IF(ISNUMBER(FIND(analysismethod2,'III_Plan comp 438.68 {Plan 4}'!AZ$15)),"",'III_Plan comp 438.68 {Plan 4}'!AZ$15&amp;analysismethod2)</f>
        <v xml:space="preserve">Plan Provider Directory Review; 
</v>
      </c>
      <c r="DH53" s="251" t="str">
        <f>IF(ISNUMBER(FIND(analysismethod2,'III_Plan comp 438.68 {Plan 4}'!BA$15)),"",'III_Plan comp 438.68 {Plan 4}'!BA$15&amp;analysismethod2)</f>
        <v xml:space="preserve">Plan Provider Directory Review; 
</v>
      </c>
      <c r="DI53" s="251" t="str">
        <f>IF(ISNUMBER(FIND(analysismethod2,'III_Plan comp 438.68 {Plan 4}'!BB$15)),"",'III_Plan comp 438.68 {Plan 4}'!BB$15&amp;analysismethod2)</f>
        <v xml:space="preserve">Plan Provider Directory Review; 
</v>
      </c>
      <c r="DJ53" s="251" t="str">
        <f>IF(ISNUMBER(FIND(analysismethod2,'III_Plan comp 438.68 {Plan 4}'!BC$15)),"",'III_Plan comp 438.68 {Plan 4}'!BC$15&amp;analysismethod2)</f>
        <v xml:space="preserve">Plan Provider Directory Review; 
</v>
      </c>
      <c r="DK53" s="251" t="str">
        <f>IF(ISNUMBER(FIND(analysismethod2,'III_Plan comp 438.68 {Plan 4}'!BD$15)),"",'III_Plan comp 438.68 {Plan 4}'!BD$15&amp;analysismethod2)</f>
        <v xml:space="preserve">Plan Provider Directory Review; 
</v>
      </c>
      <c r="DL53" s="251" t="str">
        <f>IF(ISNUMBER(FIND(analysismethod2,'III_Plan comp 438.68 {Plan 4}'!BE$15)),"",'III_Plan comp 438.68 {Plan 4}'!BE$15&amp;analysismethod2)</f>
        <v xml:space="preserve">Plan Provider Directory Review; 
</v>
      </c>
      <c r="DM53" s="251" t="str">
        <f>IF(ISNUMBER(FIND(analysismethod2,'III_Plan comp 438.68 {Plan 4}'!BF$15)),"",'III_Plan comp 438.68 {Plan 4}'!BF$15&amp;analysismethod2)</f>
        <v xml:space="preserve">Plan Provider Directory Review; 
</v>
      </c>
      <c r="DN53" s="251" t="str">
        <f>IF(ISNUMBER(FIND(analysismethod2,'III_Plan comp 438.68 {Plan 4}'!BG$15)),"",'III_Plan comp 438.68 {Plan 4}'!BG$15&amp;analysismethod2)</f>
        <v xml:space="preserve">Plan Provider Directory Review; 
</v>
      </c>
      <c r="DO53" s="251" t="str">
        <f>IF(ISNUMBER(FIND(analysismethod2,'III_Plan comp 438.68 {Plan 4}'!BH$15)),"",'III_Plan comp 438.68 {Plan 4}'!BH$15&amp;analysismethod2)</f>
        <v xml:space="preserve">Plan Provider Directory Review; 
</v>
      </c>
      <c r="DP53" s="251" t="str">
        <f>IF(ISNUMBER(FIND(analysismethod2,'III_Plan comp 438.68 {Plan 4}'!BI$15)),"",'III_Plan comp 438.68 {Plan 4}'!BI$15&amp;analysismethod2)</f>
        <v xml:space="preserve">Plan Provider Directory Review; 
</v>
      </c>
      <c r="DQ53" s="251" t="str">
        <f>IF(ISNUMBER(FIND(analysismethod2,'III_Plan comp 438.68 {Plan 4}'!BJ$15)),"",'III_Plan comp 438.68 {Plan 4}'!BJ$15&amp;analysismethod2)</f>
        <v xml:space="preserve">Plan Provider Directory Review; 
</v>
      </c>
      <c r="DR53" s="251" t="str">
        <f>IF(ISNUMBER(FIND(analysismethod2,'III_Plan comp 438.68 {Plan 4}'!BK$15)),"",'III_Plan comp 438.68 {Plan 4}'!BK$15&amp;analysismethod2)</f>
        <v xml:space="preserve">Plan Provider Directory Review; 
</v>
      </c>
      <c r="DS53" s="251" t="str">
        <f>IF(ISNUMBER(FIND(analysismethod2,'III_Plan comp 438.68 {Plan 4}'!BL$15)),"",'III_Plan comp 438.68 {Plan 4}'!BL$15&amp;analysismethod2)</f>
        <v xml:space="preserve">Plan Provider Directory Review; 
</v>
      </c>
      <c r="DT53" s="251" t="str">
        <f>IF(ISNUMBER(FIND(analysismethod2,'III_Plan comp 438.68 {Plan 4}'!BM$15)),"",'III_Plan comp 438.68 {Plan 4}'!BM$15&amp;analysismethod2)</f>
        <v xml:space="preserve">Plan Provider Directory Review; 
</v>
      </c>
      <c r="DU53" s="251" t="str">
        <f>IF(ISNUMBER(FIND(analysismethod2,'III_Plan comp 438.68 {Plan 4}'!BN$15)),"",'III_Plan comp 438.68 {Plan 4}'!BN$15&amp;analysismethod2)</f>
        <v xml:space="preserve">Plan Provider Directory Review; 
</v>
      </c>
      <c r="DV53" s="251" t="str">
        <f>IF(ISNUMBER(FIND(analysismethod2,'III_Plan comp 438.68 {Plan 4}'!BO$15)),"",'III_Plan comp 438.68 {Plan 4}'!BO$15&amp;analysismethod2)</f>
        <v xml:space="preserve">Plan Provider Directory Review; 
</v>
      </c>
      <c r="DW53" s="251" t="str">
        <f>IF(ISNUMBER(FIND(analysismethod2,'III_Plan comp 438.68 {Plan 4}'!BP$15)),"",'III_Plan comp 438.68 {Plan 4}'!BP$15&amp;analysismethod2)</f>
        <v xml:space="preserve">Plan Provider Directory Review; 
</v>
      </c>
      <c r="DX53" s="251" t="str">
        <f>IF(ISNUMBER(FIND(analysismethod2,'III_Plan comp 438.68 {Plan 4}'!BQ$15)),"",'III_Plan comp 438.68 {Plan 4}'!BQ$15&amp;analysismethod2)</f>
        <v xml:space="preserve">Plan Provider Directory Review; 
</v>
      </c>
      <c r="DY53" s="251" t="str">
        <f>IF(ISNUMBER(FIND(analysismethod2,'III_Plan comp 438.68 {Plan 4}'!BR$15)),"",'III_Plan comp 438.68 {Plan 4}'!BR$15&amp;analysismethod2)</f>
        <v xml:space="preserve">Plan Provider Directory Review; 
</v>
      </c>
      <c r="DZ53" s="251" t="str">
        <f>IF(ISNUMBER(FIND(analysismethod2,'III_Plan comp 438.68 {Plan 4}'!BS$15)),"",'III_Plan comp 438.68 {Plan 4}'!BS$15&amp;analysismethod2)</f>
        <v xml:space="preserve">Plan Provider Directory Review; 
</v>
      </c>
      <c r="EA53" s="251" t="str">
        <f>IF(ISNUMBER(FIND(analysismethod2,'III_Plan comp 438.68 {Plan 4}'!BT$15)),"",'III_Plan comp 438.68 {Plan 4}'!BT$15&amp;analysismethod2)</f>
        <v xml:space="preserve">Plan Provider Directory Review; 
</v>
      </c>
      <c r="EB53" s="251" t="str">
        <f>IF(ISNUMBER(FIND(analysismethod2,'III_Plan comp 438.68 {Plan 4}'!BU$15)),"",'III_Plan comp 438.68 {Plan 4}'!BU$15&amp;analysismethod2)</f>
        <v xml:space="preserve">Plan Provider Directory Review; 
</v>
      </c>
      <c r="EC53" s="251" t="str">
        <f>IF(ISNUMBER(FIND(analysismethod2,'III_Plan comp 438.68 {Plan 4}'!BV$15)),"",'III_Plan comp 438.68 {Plan 4}'!BV$15&amp;analysismethod2)</f>
        <v xml:space="preserve">Plan Provider Directory Review; 
</v>
      </c>
      <c r="ED53" s="251" t="str">
        <f>IF(ISNUMBER(FIND(analysismethod2,'III_Plan comp 438.68 {Plan 4}'!BW$15)),"",'III_Plan comp 438.68 {Plan 4}'!BW$15&amp;analysismethod2)</f>
        <v xml:space="preserve">Plan Provider Directory Review; 
</v>
      </c>
      <c r="EE53" s="251" t="str">
        <f>IF(ISNUMBER(FIND(analysismethod2,'III_Plan comp 438.68 {Plan 4}'!BX$15)),"",'III_Plan comp 438.68 {Plan 4}'!BX$15&amp;analysismethod2)</f>
        <v xml:space="preserve">Plan Provider Directory Review; 
</v>
      </c>
      <c r="EF53" s="251" t="str">
        <f>IF(ISNUMBER(FIND(analysismethod2,'III_Plan comp 438.68 {Plan 4}'!BY$15)),"",'III_Plan comp 438.68 {Plan 4}'!BY$15&amp;analysismethod2)</f>
        <v xml:space="preserve">Plan Provider Directory Review; 
</v>
      </c>
      <c r="EG53" s="251" t="str">
        <f>IF(ISNUMBER(FIND(analysismethod2,'III_Plan comp 438.68 {Plan 4}'!BZ$15)),"",'III_Plan comp 438.68 {Plan 4}'!BZ$15&amp;analysismethod2)</f>
        <v xml:space="preserve">Plan Provider Directory Review; 
</v>
      </c>
      <c r="EH53" s="251" t="str">
        <f>IF(ISNUMBER(FIND(analysismethod2,'III_Plan comp 438.68 {Plan 4}'!CA$15)),"",'III_Plan comp 438.68 {Plan 4}'!CA$15&amp;analysismethod2)</f>
        <v xml:space="preserve">Plan Provider Directory Review; 
</v>
      </c>
      <c r="EI53" s="251" t="str">
        <f>IF(ISNUMBER(FIND(analysismethod2,'III_Plan comp 438.68 {Plan 4}'!CB$15)),"",'III_Plan comp 438.68 {Plan 4}'!CB$15&amp;analysismethod2)</f>
        <v xml:space="preserve">Plan Provider Directory Review; 
</v>
      </c>
      <c r="EJ53" s="251" t="str">
        <f>IF(ISNUMBER(FIND(analysismethod2,'III_Plan comp 438.68 {Plan 4}'!CC$15)),"",'III_Plan comp 438.68 {Plan 4}'!CC$15&amp;analysismethod2)</f>
        <v xml:space="preserve">Plan Provider Directory Review; 
</v>
      </c>
      <c r="EK53" s="251" t="str">
        <f>IF(ISNUMBER(FIND(analysismethod2,'III_Plan comp 438.68 {Plan 4}'!CD$15)),"",'III_Plan comp 438.68 {Plan 4}'!CD$15&amp;analysismethod2)</f>
        <v xml:space="preserve">Plan Provider Directory Review; 
</v>
      </c>
      <c r="EL53" s="251" t="str">
        <f>IF(ISNUMBER(FIND(analysismethod2,'III_Plan comp 438.68 {Plan 4}'!CE$15)),"",'III_Plan comp 438.68 {Plan 4}'!CE$15&amp;analysismethod2)</f>
        <v xml:space="preserve">Plan Provider Directory Review; 
</v>
      </c>
      <c r="EM53" s="251" t="str">
        <f>IF(ISNUMBER(FIND(analysismethod2,'III_Plan comp 438.68 {Plan 4}'!CF$15)),"",'III_Plan comp 438.68 {Plan 4}'!CF$15&amp;analysismethod2)</f>
        <v xml:space="preserve">Plan Provider Directory Review; 
</v>
      </c>
      <c r="EN53" s="251" t="str">
        <f>IF(ISNUMBER(FIND(analysismethod2,'III_Plan comp 438.68 {Plan 4}'!CG$15)),"",'III_Plan comp 438.68 {Plan 4}'!CG$15&amp;analysismethod2)</f>
        <v xml:space="preserve">Plan Provider Directory Review; 
</v>
      </c>
      <c r="EO53" s="251" t="str">
        <f>IF(ISNUMBER(FIND(analysismethod2,'III_Plan comp 438.68 {Plan 4}'!CH$15)),"",'III_Plan comp 438.68 {Plan 4}'!CH$15&amp;analysismethod2)</f>
        <v xml:space="preserve">Plan Provider Directory Review; 
</v>
      </c>
      <c r="EP53" s="251" t="str">
        <f>IF(ISNUMBER(FIND(analysismethod2,'III_Plan comp 438.68 {Plan 4}'!CI$15)),"",'III_Plan comp 438.68 {Plan 4}'!CI$15&amp;analysismethod2)</f>
        <v xml:space="preserve">Plan Provider Directory Review; 
</v>
      </c>
      <c r="EQ53" s="251" t="str">
        <f>IF(ISNUMBER(FIND(analysismethod2,'III_Plan comp 438.68 {Plan 4}'!CJ$15)),"",'III_Plan comp 438.68 {Plan 4}'!CJ$15&amp;analysismethod2)</f>
        <v xml:space="preserve">Plan Provider Directory Review; 
</v>
      </c>
      <c r="ER53" s="251" t="str">
        <f>IF(ISNUMBER(FIND(analysismethod2,'III_Plan comp 438.68 {Plan 4}'!CK$15)),"",'III_Plan comp 438.68 {Plan 4}'!CK$15&amp;analysismethod2)</f>
        <v xml:space="preserve">Plan Provider Directory Review; 
</v>
      </c>
      <c r="ES53" s="251" t="str">
        <f>IF(ISNUMBER(FIND(analysismethod2,'III_Plan comp 438.68 {Plan 4}'!CL$15)),"",'III_Plan comp 438.68 {Plan 4}'!CL$15&amp;analysismethod2)</f>
        <v xml:space="preserve">Plan Provider Directory Review; 
</v>
      </c>
      <c r="ET53" s="251" t="str">
        <f>IF(ISNUMBER(FIND(analysismethod2,'III_Plan comp 438.68 {Plan 4}'!CM$15)),"",'III_Plan comp 438.68 {Plan 4}'!CM$15&amp;analysismethod2)</f>
        <v xml:space="preserve">Plan Provider Directory Review; 
</v>
      </c>
      <c r="EU53" s="251" t="str">
        <f>IF(ISNUMBER(FIND(analysismethod2,'III_Plan comp 438.68 {Plan 4}'!CN$15)),"",'III_Plan comp 438.68 {Plan 4}'!CN$15&amp;analysismethod2)</f>
        <v xml:space="preserve">Plan Provider Directory Review; 
</v>
      </c>
      <c r="EV53" s="251" t="str">
        <f>IF(ISNUMBER(FIND(analysismethod2,'III_Plan comp 438.68 {Plan 4}'!CO$15)),"",'III_Plan comp 438.68 {Plan 4}'!CO$15&amp;analysismethod2)</f>
        <v xml:space="preserve">Plan Provider Directory Review; 
</v>
      </c>
      <c r="EW53" s="251" t="str">
        <f>IF(ISNUMBER(FIND(analysismethod2,'III_Plan comp 438.68 {Plan 4}'!CP$15)),"",'III_Plan comp 438.68 {Plan 4}'!CP$15&amp;analysismethod2)</f>
        <v xml:space="preserve">Plan Provider Directory Review; 
</v>
      </c>
      <c r="EX53" s="251" t="str">
        <f>IF(ISNUMBER(FIND(analysismethod2,'III_Plan comp 438.68 {Plan 4}'!CQ$15)),"",'III_Plan comp 438.68 {Plan 4}'!CQ$15&amp;analysismethod2)</f>
        <v xml:space="preserve">Plan Provider Directory Review; 
</v>
      </c>
      <c r="EY53" s="251" t="str">
        <f>IF(ISNUMBER(FIND(analysismethod2,'III_Plan comp 438.68 {Plan 4}'!CR$15)),"",'III_Plan comp 438.68 {Plan 4}'!CR$15&amp;analysismethod2)</f>
        <v xml:space="preserve">Plan Provider Directory Review; 
</v>
      </c>
      <c r="EZ53" s="251" t="str">
        <f>IF(ISNUMBER(FIND(analysismethod2,'III_Plan comp 438.68 {Plan 4}'!CS$15)),"",'III_Plan comp 438.68 {Plan 4}'!CS$15&amp;analysismethod2)</f>
        <v xml:space="preserve">Plan Provider Directory Review; 
</v>
      </c>
      <c r="FA53" s="251" t="str">
        <f>IF(ISNUMBER(FIND(analysismethod2,'III_Plan comp 438.68 {Plan 4}'!CT$15)),"",'III_Plan comp 438.68 {Plan 4}'!CT$15&amp;analysismethod2)</f>
        <v xml:space="preserve">Plan Provider Directory Review; 
</v>
      </c>
      <c r="FB53" s="251" t="str">
        <f>IF(ISNUMBER(FIND(analysismethod2,'III_Plan comp 438.68 {Plan 4}'!CU$15)),"",'III_Plan comp 438.68 {Plan 4}'!CU$15&amp;analysismethod2)</f>
        <v xml:space="preserve">Plan Provider Directory Review; 
</v>
      </c>
      <c r="FC53" s="251" t="str">
        <f>IF(ISNUMBER(FIND(analysismethod2,'III_Plan comp 438.68 {Plan 4}'!CV$15)),"",'III_Plan comp 438.68 {Plan 4}'!CV$15&amp;analysismethod2)</f>
        <v xml:space="preserve">Plan Provider Directory Review; 
</v>
      </c>
      <c r="FD53" s="251" t="str">
        <f>IF(ISNUMBER(FIND(analysismethod2,'III_Plan comp 438.68 {Plan 4}'!CW$15)),"",'III_Plan comp 438.68 {Plan 4}'!CW$15&amp;analysismethod2)</f>
        <v xml:space="preserve">Plan Provider Directory Review; 
</v>
      </c>
      <c r="FE53" s="251" t="str">
        <f>IF(ISNUMBER(FIND(analysismethod2,'III_Plan comp 438.68 {Plan 4}'!CX$15)),"",'III_Plan comp 438.68 {Plan 4}'!CX$15&amp;analysismethod2)</f>
        <v xml:space="preserve">Plan Provider Directory Review; 
</v>
      </c>
      <c r="FF53" s="251" t="str">
        <f>IF(ISNUMBER(FIND(analysismethod2,'III_Plan comp 438.68 {Plan 4}'!CY$15)),"",'III_Plan comp 438.68 {Plan 4}'!CY$15&amp;analysismethod2)</f>
        <v xml:space="preserve">Plan Provider Directory Review; 
</v>
      </c>
      <c r="FG53" s="251" t="str">
        <f>IF(ISNUMBER(FIND(analysismethod2,'III_Plan comp 438.68 {Plan 4}'!CZ$15)),"",'III_Plan comp 438.68 {Plan 4}'!CZ$15&amp;analysismethod2)</f>
        <v xml:space="preserve">Plan Provider Directory Review;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xml:space="preserve">Review of Grievances Related to Access; 
</v>
      </c>
      <c r="BL57" s="251" t="str">
        <f>IF(ISNUMBER(FIND(analysismethod6,'III_Plan comp 438.68 {Plan 4}'!E$15)),"",'III_Plan comp 438.68 {Plan 4}'!E$15&amp;analysismethod6)</f>
        <v xml:space="preserve">Review of Grievances Related to Access; 
</v>
      </c>
      <c r="BM57" s="251" t="str">
        <f>IF(ISNUMBER(FIND(analysismethod6,'III_Plan comp 438.68 {Plan 4}'!F$15)),"",'III_Plan comp 438.68 {Plan 4}'!F$15&amp;analysismethod6)</f>
        <v xml:space="preserve">Review of Grievances Related to Access; 
</v>
      </c>
      <c r="BN57" s="251" t="str">
        <f>IF(ISNUMBER(FIND(analysismethod6,'III_Plan comp 438.68 {Plan 4}'!G$15)),"",'III_Plan comp 438.68 {Plan 4}'!G$15&amp;analysismethod6)</f>
        <v xml:space="preserve">Review of Grievances Related to Access; 
</v>
      </c>
      <c r="BO57" s="251" t="str">
        <f>IF(ISNUMBER(FIND(analysismethod6,'III_Plan comp 438.68 {Plan 4}'!H$15)),"",'III_Plan comp 438.68 {Plan 4}'!H$15&amp;analysismethod6)</f>
        <v xml:space="preserve">Review of Grievances Related to Access; 
</v>
      </c>
      <c r="BP57" s="251" t="str">
        <f>IF(ISNUMBER(FIND(analysismethod6,'III_Plan comp 438.68 {Plan 4}'!I$15)),"",'III_Plan comp 438.68 {Plan 4}'!I$15&amp;analysismethod6)</f>
        <v xml:space="preserve">Review of Grievances Related to Access; 
</v>
      </c>
      <c r="BQ57" s="251" t="str">
        <f>IF(ISNUMBER(FIND(analysismethod6,'III_Plan comp 438.68 {Plan 4}'!J$15)),"",'III_Plan comp 438.68 {Plan 4}'!J$15&amp;analysismethod6)</f>
        <v xml:space="preserve">Review of Grievances Related to Access; 
</v>
      </c>
      <c r="BR57" s="251" t="str">
        <f>IF(ISNUMBER(FIND(analysismethod6,'III_Plan comp 438.68 {Plan 4}'!K$15)),"",'III_Plan comp 438.68 {Plan 4}'!K$15&amp;analysismethod6)</f>
        <v xml:space="preserve">Review of Grievances Related to Access; 
</v>
      </c>
      <c r="BS57" s="251" t="str">
        <f>IF(ISNUMBER(FIND(analysismethod6,'III_Plan comp 438.68 {Plan 4}'!L$15)),"",'III_Plan comp 438.68 {Plan 4}'!L$15&amp;analysismethod6)</f>
        <v xml:space="preserve">Review of Grievances Related to Access; 
</v>
      </c>
      <c r="BT57" s="251" t="str">
        <f>IF(ISNUMBER(FIND(analysismethod6,'III_Plan comp 438.68 {Plan 4}'!M$15)),"",'III_Plan comp 438.68 {Plan 4}'!M$15&amp;analysismethod6)</f>
        <v xml:space="preserve">Review of Grievances Related to Access; 
</v>
      </c>
      <c r="BU57" s="251" t="str">
        <f>IF(ISNUMBER(FIND(analysismethod6,'III_Plan comp 438.68 {Plan 4}'!N$15)),"",'III_Plan comp 438.68 {Plan 4}'!N$15&amp;analysismethod6)</f>
        <v xml:space="preserve">Review of Grievances Related to Access; 
</v>
      </c>
      <c r="BV57" s="251" t="str">
        <f>IF(ISNUMBER(FIND(analysismethod6,'III_Plan comp 438.68 {Plan 4}'!O$15)),"",'III_Plan comp 438.68 {Plan 4}'!O$15&amp;analysismethod6)</f>
        <v xml:space="preserve">Review of Grievances Related to Access; 
</v>
      </c>
      <c r="BW57" s="251" t="str">
        <f>IF(ISNUMBER(FIND(analysismethod6,'III_Plan comp 438.68 {Plan 4}'!P$15)),"",'III_Plan comp 438.68 {Plan 4}'!P$15&amp;analysismethod6)</f>
        <v xml:space="preserve">Review of Grievances Related to Access; 
</v>
      </c>
      <c r="BX57" s="251" t="str">
        <f>IF(ISNUMBER(FIND(analysismethod6,'III_Plan comp 438.68 {Plan 4}'!Q$15)),"",'III_Plan comp 438.68 {Plan 4}'!Q$15&amp;analysismethod6)</f>
        <v xml:space="preserve">Review of Grievances Related to Access; 
</v>
      </c>
      <c r="BY57" s="251" t="str">
        <f>IF(ISNUMBER(FIND(analysismethod6,'III_Plan comp 438.68 {Plan 4}'!R$15)),"",'III_Plan comp 438.68 {Plan 4}'!R$15&amp;analysismethod6)</f>
        <v xml:space="preserve">Review of Grievances Related to Access; 
</v>
      </c>
      <c r="BZ57" s="251" t="str">
        <f>IF(ISNUMBER(FIND(analysismethod6,'III_Plan comp 438.68 {Plan 4}'!S$15)),"",'III_Plan comp 438.68 {Plan 4}'!S$15&amp;analysismethod6)</f>
        <v xml:space="preserve">Review of Grievances Related to Access; 
</v>
      </c>
      <c r="CA57" s="251" t="str">
        <f>IF(ISNUMBER(FIND(analysismethod6,'III_Plan comp 438.68 {Plan 4}'!T$15)),"",'III_Plan comp 438.68 {Plan 4}'!T$15&amp;analysismethod6)</f>
        <v xml:space="preserve">Review of Grievances Related to Access; 
</v>
      </c>
      <c r="CB57" s="251" t="str">
        <f>IF(ISNUMBER(FIND(analysismethod6,'III_Plan comp 438.68 {Plan 4}'!U$15)),"",'III_Plan comp 438.68 {Plan 4}'!U$15&amp;analysismethod6)</f>
        <v xml:space="preserve">Review of Grievances Related to Access; 
</v>
      </c>
      <c r="CC57" s="251" t="str">
        <f>IF(ISNUMBER(FIND(analysismethod6,'III_Plan comp 438.68 {Plan 4}'!V$15)),"",'III_Plan comp 438.68 {Plan 4}'!V$15&amp;analysismethod6)</f>
        <v xml:space="preserve">Review of Grievances Related to Access; 
</v>
      </c>
      <c r="CD57" s="251" t="str">
        <f>IF(ISNUMBER(FIND(analysismethod6,'III_Plan comp 438.68 {Plan 4}'!W$15)),"",'III_Plan comp 438.68 {Plan 4}'!W$15&amp;analysismethod6)</f>
        <v xml:space="preserve">Review of Grievances Related to Access; 
</v>
      </c>
      <c r="CE57" s="251" t="str">
        <f>IF(ISNUMBER(FIND(analysismethod6,'III_Plan comp 438.68 {Plan 4}'!X$15)),"",'III_Plan comp 438.68 {Plan 4}'!X$15&amp;analysismethod6)</f>
        <v xml:space="preserve">Review of Grievances Related to Access; 
</v>
      </c>
      <c r="CF57" s="251" t="str">
        <f>IF(ISNUMBER(FIND(analysismethod6,'III_Plan comp 438.68 {Plan 4}'!Y$15)),"",'III_Plan comp 438.68 {Plan 4}'!Y$15&amp;analysismethod6)</f>
        <v xml:space="preserve">Review of Grievances Related to Access; 
</v>
      </c>
      <c r="CG57" s="251" t="str">
        <f>IF(ISNUMBER(FIND(analysismethod6,'III_Plan comp 438.68 {Plan 4}'!Z$15)),"",'III_Plan comp 438.68 {Plan 4}'!Z$15&amp;analysismethod6)</f>
        <v xml:space="preserve">Review of Grievances Related to Access; 
</v>
      </c>
      <c r="CH57" s="251" t="str">
        <f>IF(ISNUMBER(FIND(analysismethod6,'III_Plan comp 438.68 {Plan 4}'!AA$15)),"",'III_Plan comp 438.68 {Plan 4}'!AA$15&amp;analysismethod6)</f>
        <v xml:space="preserve">Review of Grievances Related to Access; 
</v>
      </c>
      <c r="CI57" s="251" t="str">
        <f>IF(ISNUMBER(FIND(analysismethod6,'III_Plan comp 438.68 {Plan 4}'!AB$15)),"",'III_Plan comp 438.68 {Plan 4}'!AB$15&amp;analysismethod6)</f>
        <v xml:space="preserve">Review of Grievances Related to Access; 
</v>
      </c>
      <c r="CJ57" s="251" t="str">
        <f>IF(ISNUMBER(FIND(analysismethod6,'III_Plan comp 438.68 {Plan 4}'!AC$15)),"",'III_Plan comp 438.68 {Plan 4}'!AC$15&amp;analysismethod6)</f>
        <v xml:space="preserve">Review of Grievances Related to Access; 
</v>
      </c>
      <c r="CK57" s="251" t="str">
        <f>IF(ISNUMBER(FIND(analysismethod6,'III_Plan comp 438.68 {Plan 4}'!AD$15)),"",'III_Plan comp 438.68 {Plan 4}'!AD$15&amp;analysismethod6)</f>
        <v xml:space="preserve">Review of Grievances Related to Access; 
</v>
      </c>
      <c r="CL57" s="251" t="str">
        <f>IF(ISNUMBER(FIND(analysismethod6,'III_Plan comp 438.68 {Plan 4}'!AE$15)),"",'III_Plan comp 438.68 {Plan 4}'!AE$15&amp;analysismethod6)</f>
        <v xml:space="preserve">Review of Grievances Related to Access; 
</v>
      </c>
      <c r="CM57" s="251" t="str">
        <f>IF(ISNUMBER(FIND(analysismethod6,'III_Plan comp 438.68 {Plan 4}'!AF$15)),"",'III_Plan comp 438.68 {Plan 4}'!AF$15&amp;analysismethod6)</f>
        <v xml:space="preserve">Review of Grievances Related to Access; 
</v>
      </c>
      <c r="CN57" s="251" t="str">
        <f>IF(ISNUMBER(FIND(analysismethod6,'III_Plan comp 438.68 {Plan 4}'!AG$15)),"",'III_Plan comp 438.68 {Plan 4}'!AG$15&amp;analysismethod6)</f>
        <v xml:space="preserve">Review of Grievances Related to Access; 
</v>
      </c>
      <c r="CO57" s="251" t="str">
        <f>IF(ISNUMBER(FIND(analysismethod6,'III_Plan comp 438.68 {Plan 4}'!AH$15)),"",'III_Plan comp 438.68 {Plan 4}'!AH$15&amp;analysismethod6)</f>
        <v xml:space="preserve">Review of Grievances Related to Access; 
</v>
      </c>
      <c r="CP57" s="251" t="str">
        <f>IF(ISNUMBER(FIND(analysismethod6,'III_Plan comp 438.68 {Plan 4}'!AI$15)),"",'III_Plan comp 438.68 {Plan 4}'!AI$15&amp;analysismethod6)</f>
        <v xml:space="preserve">Review of Grievances Related to Access; 
</v>
      </c>
      <c r="CQ57" s="251" t="str">
        <f>IF(ISNUMBER(FIND(analysismethod6,'III_Plan comp 438.68 {Plan 4}'!AJ$15)),"",'III_Plan comp 438.68 {Plan 4}'!AJ$15&amp;analysismethod6)</f>
        <v xml:space="preserve">Review of Grievances Related to Access; 
</v>
      </c>
      <c r="CR57" s="251" t="str">
        <f>IF(ISNUMBER(FIND(analysismethod6,'III_Plan comp 438.68 {Plan 4}'!AK$15)),"",'III_Plan comp 438.68 {Plan 4}'!AK$15&amp;analysismethod6)</f>
        <v xml:space="preserve">Review of Grievances Related to Access; 
</v>
      </c>
      <c r="CS57" s="251" t="str">
        <f>IF(ISNUMBER(FIND(analysismethod6,'III_Plan comp 438.68 {Plan 4}'!AL$15)),"",'III_Plan comp 438.68 {Plan 4}'!AL$15&amp;analysismethod6)</f>
        <v xml:space="preserve">Review of Grievances Related to Access; 
</v>
      </c>
      <c r="CT57" s="251" t="str">
        <f>IF(ISNUMBER(FIND(analysismethod6,'III_Plan comp 438.68 {Plan 4}'!AM$15)),"",'III_Plan comp 438.68 {Plan 4}'!AM$15&amp;analysismethod6)</f>
        <v xml:space="preserve">Review of Grievances Related to Access; 
</v>
      </c>
      <c r="CU57" s="251" t="str">
        <f>IF(ISNUMBER(FIND(analysismethod6,'III_Plan comp 438.68 {Plan 4}'!AN$15)),"",'III_Plan comp 438.68 {Plan 4}'!AN$15&amp;analysismethod6)</f>
        <v xml:space="preserve">Review of Grievances Related to Access; 
</v>
      </c>
      <c r="CV57" s="251" t="str">
        <f>IF(ISNUMBER(FIND(analysismethod6,'III_Plan comp 438.68 {Plan 4}'!AO$15)),"",'III_Plan comp 438.68 {Plan 4}'!AO$15&amp;analysismethod6)</f>
        <v xml:space="preserve">Review of Grievances Related to Access; 
</v>
      </c>
      <c r="CW57" s="251" t="str">
        <f>IF(ISNUMBER(FIND(analysismethod6,'III_Plan comp 438.68 {Plan 4}'!AP$15)),"",'III_Plan comp 438.68 {Plan 4}'!AP$15&amp;analysismethod6)</f>
        <v xml:space="preserve">Review of Grievances Related to Access; 
</v>
      </c>
      <c r="CX57" s="251" t="str">
        <f>IF(ISNUMBER(FIND(analysismethod6,'III_Plan comp 438.68 {Plan 4}'!AQ$15)),"",'III_Plan comp 438.68 {Plan 4}'!AQ$15&amp;analysismethod6)</f>
        <v xml:space="preserve">Review of Grievances Related to Access; 
</v>
      </c>
      <c r="CY57" s="251" t="str">
        <f>IF(ISNUMBER(FIND(analysismethod6,'III_Plan comp 438.68 {Plan 4}'!AR$15)),"",'III_Plan comp 438.68 {Plan 4}'!AR$15&amp;analysismethod6)</f>
        <v xml:space="preserve">Review of Grievances Related to Access; 
</v>
      </c>
      <c r="CZ57" s="251" t="str">
        <f>IF(ISNUMBER(FIND(analysismethod6,'III_Plan comp 438.68 {Plan 4}'!AS$15)),"",'III_Plan comp 438.68 {Plan 4}'!AS$15&amp;analysismethod6)</f>
        <v xml:space="preserve">Review of Grievances Related to Access; 
</v>
      </c>
      <c r="DA57" s="251" t="str">
        <f>IF(ISNUMBER(FIND(analysismethod6,'III_Plan comp 438.68 {Plan 4}'!AT$15)),"",'III_Plan comp 438.68 {Plan 4}'!AT$15&amp;analysismethod6)</f>
        <v xml:space="preserve">Review of Grievances Related to Access; 
</v>
      </c>
      <c r="DB57" s="251" t="str">
        <f>IF(ISNUMBER(FIND(analysismethod6,'III_Plan comp 438.68 {Plan 4}'!AU$15)),"",'III_Plan comp 438.68 {Plan 4}'!AU$15&amp;analysismethod6)</f>
        <v xml:space="preserve">Review of Grievances Related to Access; 
</v>
      </c>
      <c r="DC57" s="251" t="str">
        <f>IF(ISNUMBER(FIND(analysismethod6,'III_Plan comp 438.68 {Plan 4}'!AV$15)),"",'III_Plan comp 438.68 {Plan 4}'!AV$15&amp;analysismethod6)</f>
        <v xml:space="preserve">Review of Grievances Related to Access; 
</v>
      </c>
      <c r="DD57" s="251" t="str">
        <f>IF(ISNUMBER(FIND(analysismethod6,'III_Plan comp 438.68 {Plan 4}'!AW$15)),"",'III_Plan comp 438.68 {Plan 4}'!AW$15&amp;analysismethod6)</f>
        <v xml:space="preserve">Review of Grievances Related to Access; 
</v>
      </c>
      <c r="DE57" s="251" t="str">
        <f>IF(ISNUMBER(FIND(analysismethod6,'III_Plan comp 438.68 {Plan 4}'!AX$15)),"",'III_Plan comp 438.68 {Plan 4}'!AX$15&amp;analysismethod6)</f>
        <v xml:space="preserve">Review of Grievances Related to Access; 
</v>
      </c>
      <c r="DF57" s="251" t="str">
        <f>IF(ISNUMBER(FIND(analysismethod6,'III_Plan comp 438.68 {Plan 4}'!AY$15)),"",'III_Plan comp 438.68 {Plan 4}'!AY$15&amp;analysismethod6)</f>
        <v xml:space="preserve">Review of Grievances Related to Access; 
</v>
      </c>
      <c r="DG57" s="251" t="str">
        <f>IF(ISNUMBER(FIND(analysismethod6,'III_Plan comp 438.68 {Plan 4}'!AZ$15)),"",'III_Plan comp 438.68 {Plan 4}'!AZ$15&amp;analysismethod6)</f>
        <v xml:space="preserve">Review of Grievances Related to Access; 
</v>
      </c>
      <c r="DH57" s="251" t="str">
        <f>IF(ISNUMBER(FIND(analysismethod6,'III_Plan comp 438.68 {Plan 4}'!BA$15)),"",'III_Plan comp 438.68 {Plan 4}'!BA$15&amp;analysismethod6)</f>
        <v xml:space="preserve">Review of Grievances Related to Access; 
</v>
      </c>
      <c r="DI57" s="251" t="str">
        <f>IF(ISNUMBER(FIND(analysismethod6,'III_Plan comp 438.68 {Plan 4}'!BB$15)),"",'III_Plan comp 438.68 {Plan 4}'!BB$15&amp;analysismethod6)</f>
        <v xml:space="preserve">Review of Grievances Related to Access; 
</v>
      </c>
      <c r="DJ57" s="251" t="str">
        <f>IF(ISNUMBER(FIND(analysismethod6,'III_Plan comp 438.68 {Plan 4}'!BC$15)),"",'III_Plan comp 438.68 {Plan 4}'!BC$15&amp;analysismethod6)</f>
        <v xml:space="preserve">Review of Grievances Related to Access; 
</v>
      </c>
      <c r="DK57" s="251" t="str">
        <f>IF(ISNUMBER(FIND(analysismethod6,'III_Plan comp 438.68 {Plan 4}'!BD$15)),"",'III_Plan comp 438.68 {Plan 4}'!BD$15&amp;analysismethod6)</f>
        <v xml:space="preserve">Review of Grievances Related to Access; 
</v>
      </c>
      <c r="DL57" s="251" t="str">
        <f>IF(ISNUMBER(FIND(analysismethod6,'III_Plan comp 438.68 {Plan 4}'!BE$15)),"",'III_Plan comp 438.68 {Plan 4}'!BE$15&amp;analysismethod6)</f>
        <v xml:space="preserve">Review of Grievances Related to Access; 
</v>
      </c>
      <c r="DM57" s="251" t="str">
        <f>IF(ISNUMBER(FIND(analysismethod6,'III_Plan comp 438.68 {Plan 4}'!BF$15)),"",'III_Plan comp 438.68 {Plan 4}'!BF$15&amp;analysismethod6)</f>
        <v xml:space="preserve">Review of Grievances Related to Access; 
</v>
      </c>
      <c r="DN57" s="251" t="str">
        <f>IF(ISNUMBER(FIND(analysismethod6,'III_Plan comp 438.68 {Plan 4}'!BG$15)),"",'III_Plan comp 438.68 {Plan 4}'!BG$15&amp;analysismethod6)</f>
        <v xml:space="preserve">Review of Grievances Related to Access; 
</v>
      </c>
      <c r="DO57" s="251" t="str">
        <f>IF(ISNUMBER(FIND(analysismethod6,'III_Plan comp 438.68 {Plan 4}'!BH$15)),"",'III_Plan comp 438.68 {Plan 4}'!BH$15&amp;analysismethod6)</f>
        <v xml:space="preserve">Review of Grievances Related to Access; 
</v>
      </c>
      <c r="DP57" s="251" t="str">
        <f>IF(ISNUMBER(FIND(analysismethod6,'III_Plan comp 438.68 {Plan 4}'!BI$15)),"",'III_Plan comp 438.68 {Plan 4}'!BI$15&amp;analysismethod6)</f>
        <v xml:space="preserve">Review of Grievances Related to Access; 
</v>
      </c>
      <c r="DQ57" s="251" t="str">
        <f>IF(ISNUMBER(FIND(analysismethod6,'III_Plan comp 438.68 {Plan 4}'!BJ$15)),"",'III_Plan comp 438.68 {Plan 4}'!BJ$15&amp;analysismethod6)</f>
        <v xml:space="preserve">Review of Grievances Related to Access; 
</v>
      </c>
      <c r="DR57" s="251" t="str">
        <f>IF(ISNUMBER(FIND(analysismethod6,'III_Plan comp 438.68 {Plan 4}'!BK$15)),"",'III_Plan comp 438.68 {Plan 4}'!BK$15&amp;analysismethod6)</f>
        <v xml:space="preserve">Review of Grievances Related to Access; 
</v>
      </c>
      <c r="DS57" s="251" t="str">
        <f>IF(ISNUMBER(FIND(analysismethod6,'III_Plan comp 438.68 {Plan 4}'!BL$15)),"",'III_Plan comp 438.68 {Plan 4}'!BL$15&amp;analysismethod6)</f>
        <v xml:space="preserve">Review of Grievances Related to Access; 
</v>
      </c>
      <c r="DT57" s="251" t="str">
        <f>IF(ISNUMBER(FIND(analysismethod6,'III_Plan comp 438.68 {Plan 4}'!BM$15)),"",'III_Plan comp 438.68 {Plan 4}'!BM$15&amp;analysismethod6)</f>
        <v xml:space="preserve">Review of Grievances Related to Access; 
</v>
      </c>
      <c r="DU57" s="251" t="str">
        <f>IF(ISNUMBER(FIND(analysismethod6,'III_Plan comp 438.68 {Plan 4}'!BN$15)),"",'III_Plan comp 438.68 {Plan 4}'!BN$15&amp;analysismethod6)</f>
        <v xml:space="preserve">Review of Grievances Related to Access; 
</v>
      </c>
      <c r="DV57" s="251" t="str">
        <f>IF(ISNUMBER(FIND(analysismethod6,'III_Plan comp 438.68 {Plan 4}'!BO$15)),"",'III_Plan comp 438.68 {Plan 4}'!BO$15&amp;analysismethod6)</f>
        <v xml:space="preserve">Review of Grievances Related to Access; 
</v>
      </c>
      <c r="DW57" s="251" t="str">
        <f>IF(ISNUMBER(FIND(analysismethod6,'III_Plan comp 438.68 {Plan 4}'!BP$15)),"",'III_Plan comp 438.68 {Plan 4}'!BP$15&amp;analysismethod6)</f>
        <v xml:space="preserve">Review of Grievances Related to Access; 
</v>
      </c>
      <c r="DX57" s="251" t="str">
        <f>IF(ISNUMBER(FIND(analysismethod6,'III_Plan comp 438.68 {Plan 4}'!BQ$15)),"",'III_Plan comp 438.68 {Plan 4}'!BQ$15&amp;analysismethod6)</f>
        <v xml:space="preserve">Review of Grievances Related to Access; 
</v>
      </c>
      <c r="DY57" s="251" t="str">
        <f>IF(ISNUMBER(FIND(analysismethod6,'III_Plan comp 438.68 {Plan 4}'!BR$15)),"",'III_Plan comp 438.68 {Plan 4}'!BR$15&amp;analysismethod6)</f>
        <v xml:space="preserve">Review of Grievances Related to Access; 
</v>
      </c>
      <c r="DZ57" s="251" t="str">
        <f>IF(ISNUMBER(FIND(analysismethod6,'III_Plan comp 438.68 {Plan 4}'!BS$15)),"",'III_Plan comp 438.68 {Plan 4}'!BS$15&amp;analysismethod6)</f>
        <v xml:space="preserve">Review of Grievances Related to Access; 
</v>
      </c>
      <c r="EA57" s="251" t="str">
        <f>IF(ISNUMBER(FIND(analysismethod6,'III_Plan comp 438.68 {Plan 4}'!BT$15)),"",'III_Plan comp 438.68 {Plan 4}'!BT$15&amp;analysismethod6)</f>
        <v xml:space="preserve">Review of Grievances Related to Access; 
</v>
      </c>
      <c r="EB57" s="251" t="str">
        <f>IF(ISNUMBER(FIND(analysismethod6,'III_Plan comp 438.68 {Plan 4}'!BU$15)),"",'III_Plan comp 438.68 {Plan 4}'!BU$15&amp;analysismethod6)</f>
        <v xml:space="preserve">Review of Grievances Related to Access; 
</v>
      </c>
      <c r="EC57" s="251" t="str">
        <f>IF(ISNUMBER(FIND(analysismethod6,'III_Plan comp 438.68 {Plan 4}'!BV$15)),"",'III_Plan comp 438.68 {Plan 4}'!BV$15&amp;analysismethod6)</f>
        <v xml:space="preserve">Review of Grievances Related to Access; 
</v>
      </c>
      <c r="ED57" s="251" t="str">
        <f>IF(ISNUMBER(FIND(analysismethod6,'III_Plan comp 438.68 {Plan 4}'!BW$15)),"",'III_Plan comp 438.68 {Plan 4}'!BW$15&amp;analysismethod6)</f>
        <v xml:space="preserve">Review of Grievances Related to Access; 
</v>
      </c>
      <c r="EE57" s="251" t="str">
        <f>IF(ISNUMBER(FIND(analysismethod6,'III_Plan comp 438.68 {Plan 4}'!BX$15)),"",'III_Plan comp 438.68 {Plan 4}'!BX$15&amp;analysismethod6)</f>
        <v xml:space="preserve">Review of Grievances Related to Access; 
</v>
      </c>
      <c r="EF57" s="251" t="str">
        <f>IF(ISNUMBER(FIND(analysismethod6,'III_Plan comp 438.68 {Plan 4}'!BY$15)),"",'III_Plan comp 438.68 {Plan 4}'!BY$15&amp;analysismethod6)</f>
        <v xml:space="preserve">Review of Grievances Related to Access; 
</v>
      </c>
      <c r="EG57" s="251" t="str">
        <f>IF(ISNUMBER(FIND(analysismethod6,'III_Plan comp 438.68 {Plan 4}'!BZ$15)),"",'III_Plan comp 438.68 {Plan 4}'!BZ$15&amp;analysismethod6)</f>
        <v xml:space="preserve">Review of Grievances Related to Access; 
</v>
      </c>
      <c r="EH57" s="251" t="str">
        <f>IF(ISNUMBER(FIND(analysismethod6,'III_Plan comp 438.68 {Plan 4}'!CA$15)),"",'III_Plan comp 438.68 {Plan 4}'!CA$15&amp;analysismethod6)</f>
        <v xml:space="preserve">Review of Grievances Related to Access; 
</v>
      </c>
      <c r="EI57" s="251" t="str">
        <f>IF(ISNUMBER(FIND(analysismethod6,'III_Plan comp 438.68 {Plan 4}'!CB$15)),"",'III_Plan comp 438.68 {Plan 4}'!CB$15&amp;analysismethod6)</f>
        <v xml:space="preserve">Review of Grievances Related to Access; 
</v>
      </c>
      <c r="EJ57" s="251" t="str">
        <f>IF(ISNUMBER(FIND(analysismethod6,'III_Plan comp 438.68 {Plan 4}'!CC$15)),"",'III_Plan comp 438.68 {Plan 4}'!CC$15&amp;analysismethod6)</f>
        <v xml:space="preserve">Review of Grievances Related to Access; 
</v>
      </c>
      <c r="EK57" s="251" t="str">
        <f>IF(ISNUMBER(FIND(analysismethod6,'III_Plan comp 438.68 {Plan 4}'!CD$15)),"",'III_Plan comp 438.68 {Plan 4}'!CD$15&amp;analysismethod6)</f>
        <v xml:space="preserve">Review of Grievances Related to Access; 
</v>
      </c>
      <c r="EL57" s="251" t="str">
        <f>IF(ISNUMBER(FIND(analysismethod6,'III_Plan comp 438.68 {Plan 4}'!CE$15)),"",'III_Plan comp 438.68 {Plan 4}'!CE$15&amp;analysismethod6)</f>
        <v xml:space="preserve">Review of Grievances Related to Access; 
</v>
      </c>
      <c r="EM57" s="251" t="str">
        <f>IF(ISNUMBER(FIND(analysismethod6,'III_Plan comp 438.68 {Plan 4}'!CF$15)),"",'III_Plan comp 438.68 {Plan 4}'!CF$15&amp;analysismethod6)</f>
        <v xml:space="preserve">Review of Grievances Related to Access; 
</v>
      </c>
      <c r="EN57" s="251" t="str">
        <f>IF(ISNUMBER(FIND(analysismethod6,'III_Plan comp 438.68 {Plan 4}'!CG$15)),"",'III_Plan comp 438.68 {Plan 4}'!CG$15&amp;analysismethod6)</f>
        <v xml:space="preserve">Review of Grievances Related to Access; 
</v>
      </c>
      <c r="EO57" s="251" t="str">
        <f>IF(ISNUMBER(FIND(analysismethod6,'III_Plan comp 438.68 {Plan 4}'!CH$15)),"",'III_Plan comp 438.68 {Plan 4}'!CH$15&amp;analysismethod6)</f>
        <v xml:space="preserve">Review of Grievances Related to Access; 
</v>
      </c>
      <c r="EP57" s="251" t="str">
        <f>IF(ISNUMBER(FIND(analysismethod6,'III_Plan comp 438.68 {Plan 4}'!CI$15)),"",'III_Plan comp 438.68 {Plan 4}'!CI$15&amp;analysismethod6)</f>
        <v xml:space="preserve">Review of Grievances Related to Access; 
</v>
      </c>
      <c r="EQ57" s="251" t="str">
        <f>IF(ISNUMBER(FIND(analysismethod6,'III_Plan comp 438.68 {Plan 4}'!CJ$15)),"",'III_Plan comp 438.68 {Plan 4}'!CJ$15&amp;analysismethod6)</f>
        <v xml:space="preserve">Review of Grievances Related to Access; 
</v>
      </c>
      <c r="ER57" s="251" t="str">
        <f>IF(ISNUMBER(FIND(analysismethod6,'III_Plan comp 438.68 {Plan 4}'!CK$15)),"",'III_Plan comp 438.68 {Plan 4}'!CK$15&amp;analysismethod6)</f>
        <v xml:space="preserve">Review of Grievances Related to Access; 
</v>
      </c>
      <c r="ES57" s="251" t="str">
        <f>IF(ISNUMBER(FIND(analysismethod6,'III_Plan comp 438.68 {Plan 4}'!CL$15)),"",'III_Plan comp 438.68 {Plan 4}'!CL$15&amp;analysismethod6)</f>
        <v xml:space="preserve">Review of Grievances Related to Access; 
</v>
      </c>
      <c r="ET57" s="251" t="str">
        <f>IF(ISNUMBER(FIND(analysismethod6,'III_Plan comp 438.68 {Plan 4}'!CM$15)),"",'III_Plan comp 438.68 {Plan 4}'!CM$15&amp;analysismethod6)</f>
        <v xml:space="preserve">Review of Grievances Related to Access; 
</v>
      </c>
      <c r="EU57" s="251" t="str">
        <f>IF(ISNUMBER(FIND(analysismethod6,'III_Plan comp 438.68 {Plan 4}'!CN$15)),"",'III_Plan comp 438.68 {Plan 4}'!CN$15&amp;analysismethod6)</f>
        <v xml:space="preserve">Review of Grievances Related to Access; 
</v>
      </c>
      <c r="EV57" s="251" t="str">
        <f>IF(ISNUMBER(FIND(analysismethod6,'III_Plan comp 438.68 {Plan 4}'!CO$15)),"",'III_Plan comp 438.68 {Plan 4}'!CO$15&amp;analysismethod6)</f>
        <v xml:space="preserve">Review of Grievances Related to Access; 
</v>
      </c>
      <c r="EW57" s="251" t="str">
        <f>IF(ISNUMBER(FIND(analysismethod6,'III_Plan comp 438.68 {Plan 4}'!CP$15)),"",'III_Plan comp 438.68 {Plan 4}'!CP$15&amp;analysismethod6)</f>
        <v xml:space="preserve">Review of Grievances Related to Access; 
</v>
      </c>
      <c r="EX57" s="251" t="str">
        <f>IF(ISNUMBER(FIND(analysismethod6,'III_Plan comp 438.68 {Plan 4}'!CQ$15)),"",'III_Plan comp 438.68 {Plan 4}'!CQ$15&amp;analysismethod6)</f>
        <v xml:space="preserve">Review of Grievances Related to Access; 
</v>
      </c>
      <c r="EY57" s="251" t="str">
        <f>IF(ISNUMBER(FIND(analysismethod6,'III_Plan comp 438.68 {Plan 4}'!CR$15)),"",'III_Plan comp 438.68 {Plan 4}'!CR$15&amp;analysismethod6)</f>
        <v xml:space="preserve">Review of Grievances Related to Access; 
</v>
      </c>
      <c r="EZ57" s="251" t="str">
        <f>IF(ISNUMBER(FIND(analysismethod6,'III_Plan comp 438.68 {Plan 4}'!CS$15)),"",'III_Plan comp 438.68 {Plan 4}'!CS$15&amp;analysismethod6)</f>
        <v xml:space="preserve">Review of Grievances Related to Access; 
</v>
      </c>
      <c r="FA57" s="251" t="str">
        <f>IF(ISNUMBER(FIND(analysismethod6,'III_Plan comp 438.68 {Plan 4}'!CT$15)),"",'III_Plan comp 438.68 {Plan 4}'!CT$15&amp;analysismethod6)</f>
        <v xml:space="preserve">Review of Grievances Related to Access; 
</v>
      </c>
      <c r="FB57" s="251" t="str">
        <f>IF(ISNUMBER(FIND(analysismethod6,'III_Plan comp 438.68 {Plan 4}'!CU$15)),"",'III_Plan comp 438.68 {Plan 4}'!CU$15&amp;analysismethod6)</f>
        <v xml:space="preserve">Review of Grievances Related to Access; 
</v>
      </c>
      <c r="FC57" s="251" t="str">
        <f>IF(ISNUMBER(FIND(analysismethod6,'III_Plan comp 438.68 {Plan 4}'!CV$15)),"",'III_Plan comp 438.68 {Plan 4}'!CV$15&amp;analysismethod6)</f>
        <v xml:space="preserve">Review of Grievances Related to Access; 
</v>
      </c>
      <c r="FD57" s="251" t="str">
        <f>IF(ISNUMBER(FIND(analysismethod6,'III_Plan comp 438.68 {Plan 4}'!CW$15)),"",'III_Plan comp 438.68 {Plan 4}'!CW$15&amp;analysismethod6)</f>
        <v xml:space="preserve">Review of Grievances Related to Access; 
</v>
      </c>
      <c r="FE57" s="251" t="str">
        <f>IF(ISNUMBER(FIND(analysismethod6,'III_Plan comp 438.68 {Plan 4}'!CX$15)),"",'III_Plan comp 438.68 {Plan 4}'!CX$15&amp;analysismethod6)</f>
        <v xml:space="preserve">Review of Grievances Related to Access; 
</v>
      </c>
      <c r="FF57" s="251" t="str">
        <f>IF(ISNUMBER(FIND(analysismethod6,'III_Plan comp 438.68 {Plan 4}'!CY$15)),"",'III_Plan comp 438.68 {Plan 4}'!CY$15&amp;analysismethod6)</f>
        <v xml:space="preserve">Review of Grievances Related to Access; 
</v>
      </c>
      <c r="FG57" s="251" t="str">
        <f>IF(ISNUMBER(FIND(analysismethod6,'III_Plan comp 438.68 {Plan 4}'!CZ$15)),"",'III_Plan comp 438.68 {Plan 4}'!CZ$15&amp;analysismethod6)</f>
        <v xml:space="preserve">Review of Grievances Related to Access;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Revealed Shopper: Network Participation &amp; Appointment Availability; 
</v>
      </c>
      <c r="BM59" s="251" t="str">
        <f>IF(ISNUMBER(FIND(analysismethod8,'III_Plan comp 438.68 {Plan 4}'!F$15)),"",'III_Plan comp 438.68 {Plan 4}'!F$15&amp;analysismethod8)</f>
        <v xml:space="preserve">Revealed Shopper: Network Participation &amp; Appointment Availability; 
</v>
      </c>
      <c r="BN59" s="251" t="str">
        <f>IF(ISNUMBER(FIND(analysismethod8,'III_Plan comp 438.68 {Plan 4}'!G$15)),"",'III_Plan comp 438.68 {Plan 4}'!G$15&amp;analysismethod8)</f>
        <v xml:space="preserve">Revealed Shopper: Network Participation &amp; Appointment Availability; 
</v>
      </c>
      <c r="BO59" s="251" t="str">
        <f>IF(ISNUMBER(FIND(analysismethod8,'III_Plan comp 438.68 {Plan 4}'!H$15)),"",'III_Plan comp 438.68 {Plan 4}'!H$15&amp;analysismethod8)</f>
        <v xml:space="preserve">Revealed Shopper: Network Participation &amp; Appointment Availability; 
</v>
      </c>
      <c r="BP59" s="251" t="str">
        <f>IF(ISNUMBER(FIND(analysismethod8,'III_Plan comp 438.68 {Plan 4}'!I$15)),"",'III_Plan comp 438.68 {Plan 4}'!I$15&amp;analysismethod8)</f>
        <v xml:space="preserve">Revealed Shopper: Network Participation &amp; Appointment Availability; 
</v>
      </c>
      <c r="BQ59" s="251" t="str">
        <f>IF(ISNUMBER(FIND(analysismethod8,'III_Plan comp 438.68 {Plan 4}'!J$15)),"",'III_Plan comp 438.68 {Plan 4}'!J$15&amp;analysismethod8)</f>
        <v xml:space="preserve">Revealed Shopper: Network Participation &amp; Appointment Availability; 
</v>
      </c>
      <c r="BR59" s="251" t="str">
        <f>IF(ISNUMBER(FIND(analysismethod8,'III_Plan comp 438.68 {Plan 4}'!K$15)),"",'III_Plan comp 438.68 {Plan 4}'!K$15&amp;analysismethod8)</f>
        <v xml:space="preserve">Revealed Shopper: Network Participation &amp; Appointment Availability; 
</v>
      </c>
      <c r="BS59" s="251" t="str">
        <f>IF(ISNUMBER(FIND(analysismethod8,'III_Plan comp 438.68 {Plan 4}'!L$15)),"",'III_Plan comp 438.68 {Plan 4}'!L$15&amp;analysismethod8)</f>
        <v xml:space="preserve">Revealed Shopper: Network Participation &amp; Appointment Availability; 
</v>
      </c>
      <c r="BT59" s="251" t="str">
        <f>IF(ISNUMBER(FIND(analysismethod8,'III_Plan comp 438.68 {Plan 4}'!M$15)),"",'III_Plan comp 438.68 {Plan 4}'!M$15&amp;analysismethod8)</f>
        <v xml:space="preserve">Revealed Shopper: Network Participation &amp; Appointment Availability; 
</v>
      </c>
      <c r="BU59" s="251" t="str">
        <f>IF(ISNUMBER(FIND(analysismethod8,'III_Plan comp 438.68 {Plan 4}'!N$15)),"",'III_Plan comp 438.68 {Plan 4}'!N$15&amp;analysismethod8)</f>
        <v xml:space="preserve">Revealed Shopper: Network Participation &amp; Appointment Availability; 
</v>
      </c>
      <c r="BV59" s="251" t="str">
        <f>IF(ISNUMBER(FIND(analysismethod8,'III_Plan comp 438.68 {Plan 4}'!O$15)),"",'III_Plan comp 438.68 {Plan 4}'!O$15&amp;analysismethod8)</f>
        <v xml:space="preserve">Revealed Shopper: Network Participation &amp; Appointment Availability; 
</v>
      </c>
      <c r="BW59" s="251" t="str">
        <f>IF(ISNUMBER(FIND(analysismethod8,'III_Plan comp 438.68 {Plan 4}'!P$15)),"",'III_Plan comp 438.68 {Plan 4}'!P$15&amp;analysismethod8)</f>
        <v xml:space="preserve">Revealed Shopper: Network Participation &amp; Appointment Availability; 
</v>
      </c>
      <c r="BX59" s="251" t="str">
        <f>IF(ISNUMBER(FIND(analysismethod8,'III_Plan comp 438.68 {Plan 4}'!Q$15)),"",'III_Plan comp 438.68 {Plan 4}'!Q$15&amp;analysismethod8)</f>
        <v xml:space="preserve">Revealed Shopper: Network Participation &amp; Appointment Availability; 
</v>
      </c>
      <c r="BY59" s="251" t="str">
        <f>IF(ISNUMBER(FIND(analysismethod8,'III_Plan comp 438.68 {Plan 4}'!R$15)),"",'III_Plan comp 438.68 {Plan 4}'!R$15&amp;analysismethod8)</f>
        <v xml:space="preserve">Revealed Shopper: Network Participation &amp; Appointment Availability; 
</v>
      </c>
      <c r="BZ59" s="251" t="str">
        <f>IF(ISNUMBER(FIND(analysismethod8,'III_Plan comp 438.68 {Plan 4}'!S$15)),"",'III_Plan comp 438.68 {Plan 4}'!S$15&amp;analysismethod8)</f>
        <v xml:space="preserve">Revealed Shopper: Network Participation &amp; Appointment Availability; 
</v>
      </c>
      <c r="CA59" s="251" t="str">
        <f>IF(ISNUMBER(FIND(analysismethod8,'III_Plan comp 438.68 {Plan 4}'!T$15)),"",'III_Plan comp 438.68 {Plan 4}'!T$15&amp;analysismethod8)</f>
        <v xml:space="preserve">Revealed Shopper: Network Participation &amp; Appointment Availability; 
</v>
      </c>
      <c r="CB59" s="251" t="str">
        <f>IF(ISNUMBER(FIND(analysismethod8,'III_Plan comp 438.68 {Plan 4}'!U$15)),"",'III_Plan comp 438.68 {Plan 4}'!U$15&amp;analysismethod8)</f>
        <v xml:space="preserve">Revealed Shopper: Network Participation &amp; Appointment Availability; 
</v>
      </c>
      <c r="CC59" s="251" t="str">
        <f>IF(ISNUMBER(FIND(analysismethod8,'III_Plan comp 438.68 {Plan 4}'!V$15)),"",'III_Plan comp 438.68 {Plan 4}'!V$15&amp;analysismethod8)</f>
        <v xml:space="preserve">Revealed Shopper: Network Participation &amp; Appointment Availability; 
</v>
      </c>
      <c r="CD59" s="251" t="str">
        <f>IF(ISNUMBER(FIND(analysismethod8,'III_Plan comp 438.68 {Plan 4}'!W$15)),"",'III_Plan comp 438.68 {Plan 4}'!W$15&amp;analysismethod8)</f>
        <v xml:space="preserve">Revealed Shopper: Network Participation &amp; Appointment Availability; 
</v>
      </c>
      <c r="CE59" s="251" t="str">
        <f>IF(ISNUMBER(FIND(analysismethod8,'III_Plan comp 438.68 {Plan 4}'!X$15)),"",'III_Plan comp 438.68 {Plan 4}'!X$15&amp;analysismethod8)</f>
        <v xml:space="preserve">Revealed Shopper: Network Participation &amp; Appointment Availability; 
</v>
      </c>
      <c r="CF59" s="251" t="str">
        <f>IF(ISNUMBER(FIND(analysismethod8,'III_Plan comp 438.68 {Plan 4}'!Y$15)),"",'III_Plan comp 438.68 {Plan 4}'!Y$15&amp;analysismethod8)</f>
        <v xml:space="preserve">Revealed Shopper: Network Participation &amp; Appointment Availability; 
</v>
      </c>
      <c r="CG59" s="251" t="str">
        <f>IF(ISNUMBER(FIND(analysismethod8,'III_Plan comp 438.68 {Plan 4}'!Z$15)),"",'III_Plan comp 438.68 {Plan 4}'!Z$15&amp;analysismethod8)</f>
        <v xml:space="preserve">Revealed Shopper: Network Participation &amp; Appointment Availability; 
</v>
      </c>
      <c r="CH59" s="251" t="str">
        <f>IF(ISNUMBER(FIND(analysismethod8,'III_Plan comp 438.68 {Plan 4}'!AA$15)),"",'III_Plan comp 438.68 {Plan 4}'!AA$15&amp;analysismethod8)</f>
        <v xml:space="preserve">Revealed Shopper: Network Participation &amp; Appointment Availability; 
</v>
      </c>
      <c r="CI59" s="251" t="str">
        <f>IF(ISNUMBER(FIND(analysismethod8,'III_Plan comp 438.68 {Plan 4}'!AB$15)),"",'III_Plan comp 438.68 {Plan 4}'!AB$15&amp;analysismethod8)</f>
        <v xml:space="preserve">Revealed Shopper: Network Participation &amp; Appointment Availability; 
</v>
      </c>
      <c r="CJ59" s="251" t="str">
        <f>IF(ISNUMBER(FIND(analysismethod8,'III_Plan comp 438.68 {Plan 4}'!AC$15)),"",'III_Plan comp 438.68 {Plan 4}'!AC$15&amp;analysismethod8)</f>
        <v xml:space="preserve">Revealed Shopper: Network Participation &amp; Appointment Availability; 
</v>
      </c>
      <c r="CK59" s="251" t="str">
        <f>IF(ISNUMBER(FIND(analysismethod8,'III_Plan comp 438.68 {Plan 4}'!AD$15)),"",'III_Plan comp 438.68 {Plan 4}'!AD$15&amp;analysismethod8)</f>
        <v xml:space="preserve">Revealed Shopper: Network Participation &amp; Appointment Availability; 
</v>
      </c>
      <c r="CL59" s="251" t="str">
        <f>IF(ISNUMBER(FIND(analysismethod8,'III_Plan comp 438.68 {Plan 4}'!AE$15)),"",'III_Plan comp 438.68 {Plan 4}'!AE$15&amp;analysismethod8)</f>
        <v xml:space="preserve">Revealed Shopper: Network Participation &amp; Appointment Availability; 
</v>
      </c>
      <c r="CM59" s="251" t="str">
        <f>IF(ISNUMBER(FIND(analysismethod8,'III_Plan comp 438.68 {Plan 4}'!AF$15)),"",'III_Plan comp 438.68 {Plan 4}'!AF$15&amp;analysismethod8)</f>
        <v xml:space="preserve">Revealed Shopper: Network Participation &amp; Appointment Availability; 
</v>
      </c>
      <c r="CN59" s="251" t="str">
        <f>IF(ISNUMBER(FIND(analysismethod8,'III_Plan comp 438.68 {Plan 4}'!AG$15)),"",'III_Plan comp 438.68 {Plan 4}'!AG$15&amp;analysismethod8)</f>
        <v xml:space="preserve">Revealed Shopper: Network Participation &amp; Appointment Availability; 
</v>
      </c>
      <c r="CO59" s="251" t="str">
        <f>IF(ISNUMBER(FIND(analysismethod8,'III_Plan comp 438.68 {Plan 4}'!AH$15)),"",'III_Plan comp 438.68 {Plan 4}'!AH$15&amp;analysismethod8)</f>
        <v xml:space="preserve">Revealed Shopper: Network Participation &amp; Appointment Availability; 
</v>
      </c>
      <c r="CP59" s="251" t="str">
        <f>IF(ISNUMBER(FIND(analysismethod8,'III_Plan comp 438.68 {Plan 4}'!AI$15)),"",'III_Plan comp 438.68 {Plan 4}'!AI$15&amp;analysismethod8)</f>
        <v xml:space="preserve">Revealed Shopper: Network Participation &amp; Appointment Availability; 
</v>
      </c>
      <c r="CQ59" s="251" t="str">
        <f>IF(ISNUMBER(FIND(analysismethod8,'III_Plan comp 438.68 {Plan 4}'!AJ$15)),"",'III_Plan comp 438.68 {Plan 4}'!AJ$15&amp;analysismethod8)</f>
        <v xml:space="preserve">Revealed Shopper: Network Participation &amp; Appointment Availability; 
</v>
      </c>
      <c r="CR59" s="251" t="str">
        <f>IF(ISNUMBER(FIND(analysismethod8,'III_Plan comp 438.68 {Plan 4}'!AK$15)),"",'III_Plan comp 438.68 {Plan 4}'!AK$15&amp;analysismethod8)</f>
        <v xml:space="preserve">Revealed Shopper: Network Participation &amp; Appointment Availability; 
</v>
      </c>
      <c r="CS59" s="251" t="str">
        <f>IF(ISNUMBER(FIND(analysismethod8,'III_Plan comp 438.68 {Plan 4}'!AL$15)),"",'III_Plan comp 438.68 {Plan 4}'!AL$15&amp;analysismethod8)</f>
        <v xml:space="preserve">Revealed Shopper: Network Participation &amp; Appointment Availability; 
</v>
      </c>
      <c r="CT59" s="251" t="str">
        <f>IF(ISNUMBER(FIND(analysismethod8,'III_Plan comp 438.68 {Plan 4}'!AM$15)),"",'III_Plan comp 438.68 {Plan 4}'!AM$15&amp;analysismethod8)</f>
        <v xml:space="preserve">Revealed Shopper: Network Participation &amp; Appointment Availability; 
</v>
      </c>
      <c r="CU59" s="251" t="str">
        <f>IF(ISNUMBER(FIND(analysismethod8,'III_Plan comp 438.68 {Plan 4}'!AN$15)),"",'III_Plan comp 438.68 {Plan 4}'!AN$15&amp;analysismethod8)</f>
        <v xml:space="preserve">Revealed Shopper: Network Participation &amp; Appointment Availability; 
</v>
      </c>
      <c r="CV59" s="251" t="str">
        <f>IF(ISNUMBER(FIND(analysismethod8,'III_Plan comp 438.68 {Plan 4}'!AO$15)),"",'III_Plan comp 438.68 {Plan 4}'!AO$15&amp;analysismethod8)</f>
        <v xml:space="preserve">Revealed Shopper: Network Participation &amp; Appointment Availability; 
</v>
      </c>
      <c r="CW59" s="251" t="str">
        <f>IF(ISNUMBER(FIND(analysismethod8,'III_Plan comp 438.68 {Plan 4}'!AP$15)),"",'III_Plan comp 438.68 {Plan 4}'!AP$15&amp;analysismethod8)</f>
        <v xml:space="preserve">Revealed Shopper: Network Participation &amp; Appointment Availability; 
</v>
      </c>
      <c r="CX59" s="251" t="str">
        <f>IF(ISNUMBER(FIND(analysismethod8,'III_Plan comp 438.68 {Plan 4}'!AQ$15)),"",'III_Plan comp 438.68 {Plan 4}'!AQ$15&amp;analysismethod8)</f>
        <v xml:space="preserve">Revealed Shopper: Network Participation &amp; Appointment Availability; 
</v>
      </c>
      <c r="CY59" s="251" t="str">
        <f>IF(ISNUMBER(FIND(analysismethod8,'III_Plan comp 438.68 {Plan 4}'!AR$15)),"",'III_Plan comp 438.68 {Plan 4}'!AR$15&amp;analysismethod8)</f>
        <v xml:space="preserve">Revealed Shopper: Network Participation &amp; Appointment Availability; 
</v>
      </c>
      <c r="CZ59" s="251" t="str">
        <f>IF(ISNUMBER(FIND(analysismethod8,'III_Plan comp 438.68 {Plan 4}'!AS$15)),"",'III_Plan comp 438.68 {Plan 4}'!AS$15&amp;analysismethod8)</f>
        <v xml:space="preserve">Revealed Shopper: Network Participation &amp; Appointment Availability; 
</v>
      </c>
      <c r="DA59" s="251" t="str">
        <f>IF(ISNUMBER(FIND(analysismethod8,'III_Plan comp 438.68 {Plan 4}'!AT$15)),"",'III_Plan comp 438.68 {Plan 4}'!AT$15&amp;analysismethod8)</f>
        <v xml:space="preserve">Revealed Shopper: Network Participation &amp; Appointment Availability; 
</v>
      </c>
      <c r="DB59" s="251" t="str">
        <f>IF(ISNUMBER(FIND(analysismethod8,'III_Plan comp 438.68 {Plan 4}'!AU$15)),"",'III_Plan comp 438.68 {Plan 4}'!AU$15&amp;analysismethod8)</f>
        <v xml:space="preserve">Revealed Shopper: Network Participation &amp; Appointment Availability; 
</v>
      </c>
      <c r="DC59" s="251" t="str">
        <f>IF(ISNUMBER(FIND(analysismethod8,'III_Plan comp 438.68 {Plan 4}'!AV$15)),"",'III_Plan comp 438.68 {Plan 4}'!AV$15&amp;analysismethod8)</f>
        <v xml:space="preserve">Revealed Shopper: Network Participation &amp; Appointment Availability; 
</v>
      </c>
      <c r="DD59" s="251" t="str">
        <f>IF(ISNUMBER(FIND(analysismethod8,'III_Plan comp 438.68 {Plan 4}'!AW$15)),"",'III_Plan comp 438.68 {Plan 4}'!AW$15&amp;analysismethod8)</f>
        <v xml:space="preserve">Revealed Shopper: Network Participation &amp; Appointment Availability; 
</v>
      </c>
      <c r="DE59" s="251" t="str">
        <f>IF(ISNUMBER(FIND(analysismethod8,'III_Plan comp 438.68 {Plan 4}'!AX$15)),"",'III_Plan comp 438.68 {Plan 4}'!AX$15&amp;analysismethod8)</f>
        <v xml:space="preserve">Revealed Shopper: Network Participation &amp; Appointment Availability; 
</v>
      </c>
      <c r="DF59" s="251" t="str">
        <f>IF(ISNUMBER(FIND(analysismethod8,'III_Plan comp 438.68 {Plan 4}'!AY$15)),"",'III_Plan comp 438.68 {Plan 4}'!AY$15&amp;analysismethod8)</f>
        <v xml:space="preserve">Revealed Shopper: Network Participation &amp; Appointment Availability; 
</v>
      </c>
      <c r="DG59" s="251" t="str">
        <f>IF(ISNUMBER(FIND(analysismethod8,'III_Plan comp 438.68 {Plan 4}'!AZ$15)),"",'III_Plan comp 438.68 {Plan 4}'!AZ$15&amp;analysismethod8)</f>
        <v xml:space="preserve">Revealed Shopper: Network Participation &amp; Appointment Availability; 
</v>
      </c>
      <c r="DH59" s="251" t="str">
        <f>IF(ISNUMBER(FIND(analysismethod8,'III_Plan comp 438.68 {Plan 4}'!BA$15)),"",'III_Plan comp 438.68 {Plan 4}'!BA$15&amp;analysismethod8)</f>
        <v xml:space="preserve">Revealed Shopper: Network Participation &amp; Appointment Availability; 
</v>
      </c>
      <c r="DI59" s="251" t="str">
        <f>IF(ISNUMBER(FIND(analysismethod8,'III_Plan comp 438.68 {Plan 4}'!BB$15)),"",'III_Plan comp 438.68 {Plan 4}'!BB$15&amp;analysismethod8)</f>
        <v xml:space="preserve">Revealed Shopper: Network Participation &amp; Appointment Availability; 
</v>
      </c>
      <c r="DJ59" s="251" t="str">
        <f>IF(ISNUMBER(FIND(analysismethod8,'III_Plan comp 438.68 {Plan 4}'!BC$15)),"",'III_Plan comp 438.68 {Plan 4}'!BC$15&amp;analysismethod8)</f>
        <v xml:space="preserve">Revealed Shopper: Network Participation &amp; Appointment Availability; 
</v>
      </c>
      <c r="DK59" s="251" t="str">
        <f>IF(ISNUMBER(FIND(analysismethod8,'III_Plan comp 438.68 {Plan 4}'!BD$15)),"",'III_Plan comp 438.68 {Plan 4}'!BD$15&amp;analysismethod8)</f>
        <v xml:space="preserve">Revealed Shopper: Network Participation &amp; Appointment Availability; 
</v>
      </c>
      <c r="DL59" s="251" t="str">
        <f>IF(ISNUMBER(FIND(analysismethod8,'III_Plan comp 438.68 {Plan 4}'!BE$15)),"",'III_Plan comp 438.68 {Plan 4}'!BE$15&amp;analysismethod8)</f>
        <v xml:space="preserve">Revealed Shopper: Network Participation &amp; Appointment Availability; 
</v>
      </c>
      <c r="DM59" s="251" t="str">
        <f>IF(ISNUMBER(FIND(analysismethod8,'III_Plan comp 438.68 {Plan 4}'!BF$15)),"",'III_Plan comp 438.68 {Plan 4}'!BF$15&amp;analysismethod8)</f>
        <v xml:space="preserve">Revealed Shopper: Network Participation &amp; Appointment Availability; 
</v>
      </c>
      <c r="DN59" s="251" t="str">
        <f>IF(ISNUMBER(FIND(analysismethod8,'III_Plan comp 438.68 {Plan 4}'!BG$15)),"",'III_Plan comp 438.68 {Plan 4}'!BG$15&amp;analysismethod8)</f>
        <v xml:space="preserve">Revealed Shopper: Network Participation &amp; Appointment Availability; 
</v>
      </c>
      <c r="DO59" s="251" t="str">
        <f>IF(ISNUMBER(FIND(analysismethod8,'III_Plan comp 438.68 {Plan 4}'!BH$15)),"",'III_Plan comp 438.68 {Plan 4}'!BH$15&amp;analysismethod8)</f>
        <v xml:space="preserve">Revealed Shopper: Network Participation &amp; Appointment Availability; 
</v>
      </c>
      <c r="DP59" s="251" t="str">
        <f>IF(ISNUMBER(FIND(analysismethod8,'III_Plan comp 438.68 {Plan 4}'!BI$15)),"",'III_Plan comp 438.68 {Plan 4}'!BI$15&amp;analysismethod8)</f>
        <v xml:space="preserve">Revealed Shopper: Network Participation &amp; Appointment Availability; 
</v>
      </c>
      <c r="DQ59" s="251" t="str">
        <f>IF(ISNUMBER(FIND(analysismethod8,'III_Plan comp 438.68 {Plan 4}'!BJ$15)),"",'III_Plan comp 438.68 {Plan 4}'!BJ$15&amp;analysismethod8)</f>
        <v xml:space="preserve">Revealed Shopper: Network Participation &amp; Appointment Availability; 
</v>
      </c>
      <c r="DR59" s="251" t="str">
        <f>IF(ISNUMBER(FIND(analysismethod8,'III_Plan comp 438.68 {Plan 4}'!BK$15)),"",'III_Plan comp 438.68 {Plan 4}'!BK$15&amp;analysismethod8)</f>
        <v xml:space="preserve">Revealed Shopper: Network Participation &amp; Appointment Availability; 
</v>
      </c>
      <c r="DS59" s="251" t="str">
        <f>IF(ISNUMBER(FIND(analysismethod8,'III_Plan comp 438.68 {Plan 4}'!BL$15)),"",'III_Plan comp 438.68 {Plan 4}'!BL$15&amp;analysismethod8)</f>
        <v xml:space="preserve">Revealed Shopper: Network Participation &amp; Appointment Availability; 
</v>
      </c>
      <c r="DT59" s="251" t="str">
        <f>IF(ISNUMBER(FIND(analysismethod8,'III_Plan comp 438.68 {Plan 4}'!BM$15)),"",'III_Plan comp 438.68 {Plan 4}'!BM$15&amp;analysismethod8)</f>
        <v xml:space="preserve">Revealed Shopper: Network Participation &amp; Appointment Availability; 
</v>
      </c>
      <c r="DU59" s="251" t="str">
        <f>IF(ISNUMBER(FIND(analysismethod8,'III_Plan comp 438.68 {Plan 4}'!BN$15)),"",'III_Plan comp 438.68 {Plan 4}'!BN$15&amp;analysismethod8)</f>
        <v xml:space="preserve">Revealed Shopper: Network Participation &amp; Appointment Availability; 
</v>
      </c>
      <c r="DV59" s="251" t="str">
        <f>IF(ISNUMBER(FIND(analysismethod8,'III_Plan comp 438.68 {Plan 4}'!BO$15)),"",'III_Plan comp 438.68 {Plan 4}'!BO$15&amp;analysismethod8)</f>
        <v xml:space="preserve">Revealed Shopper: Network Participation &amp; Appointment Availability; 
</v>
      </c>
      <c r="DW59" s="251" t="str">
        <f>IF(ISNUMBER(FIND(analysismethod8,'III_Plan comp 438.68 {Plan 4}'!BP$15)),"",'III_Plan comp 438.68 {Plan 4}'!BP$15&amp;analysismethod8)</f>
        <v xml:space="preserve">Revealed Shopper: Network Participation &amp; Appointment Availability; 
</v>
      </c>
      <c r="DX59" s="251" t="str">
        <f>IF(ISNUMBER(FIND(analysismethod8,'III_Plan comp 438.68 {Plan 4}'!BQ$15)),"",'III_Plan comp 438.68 {Plan 4}'!BQ$15&amp;analysismethod8)</f>
        <v xml:space="preserve">Revealed Shopper: Network Participation &amp; Appointment Availability; 
</v>
      </c>
      <c r="DY59" s="251" t="str">
        <f>IF(ISNUMBER(FIND(analysismethod8,'III_Plan comp 438.68 {Plan 4}'!BR$15)),"",'III_Plan comp 438.68 {Plan 4}'!BR$15&amp;analysismethod8)</f>
        <v xml:space="preserve">Revealed Shopper: Network Participation &amp; Appointment Availability; 
</v>
      </c>
      <c r="DZ59" s="251" t="str">
        <f>IF(ISNUMBER(FIND(analysismethod8,'III_Plan comp 438.68 {Plan 4}'!BS$15)),"",'III_Plan comp 438.68 {Plan 4}'!BS$15&amp;analysismethod8)</f>
        <v xml:space="preserve">Revealed Shopper: Network Participation &amp; Appointment Availability; 
</v>
      </c>
      <c r="EA59" s="251" t="str">
        <f>IF(ISNUMBER(FIND(analysismethod8,'III_Plan comp 438.68 {Plan 4}'!BT$15)),"",'III_Plan comp 438.68 {Plan 4}'!BT$15&amp;analysismethod8)</f>
        <v xml:space="preserve">Revealed Shopper: Network Participation &amp; Appointment Availability; 
</v>
      </c>
      <c r="EB59" s="251" t="str">
        <f>IF(ISNUMBER(FIND(analysismethod8,'III_Plan comp 438.68 {Plan 4}'!BU$15)),"",'III_Plan comp 438.68 {Plan 4}'!BU$15&amp;analysismethod8)</f>
        <v xml:space="preserve">Revealed Shopper: Network Participation &amp; Appointment Availability; 
</v>
      </c>
      <c r="EC59" s="251" t="str">
        <f>IF(ISNUMBER(FIND(analysismethod8,'III_Plan comp 438.68 {Plan 4}'!BV$15)),"",'III_Plan comp 438.68 {Plan 4}'!BV$15&amp;analysismethod8)</f>
        <v xml:space="preserve">Revealed Shopper: Network Participation &amp; Appointment Availability; 
</v>
      </c>
      <c r="ED59" s="251" t="str">
        <f>IF(ISNUMBER(FIND(analysismethod8,'III_Plan comp 438.68 {Plan 4}'!BW$15)),"",'III_Plan comp 438.68 {Plan 4}'!BW$15&amp;analysismethod8)</f>
        <v xml:space="preserve">Revealed Shopper: Network Participation &amp; Appointment Availability; 
</v>
      </c>
      <c r="EE59" s="251" t="str">
        <f>IF(ISNUMBER(FIND(analysismethod8,'III_Plan comp 438.68 {Plan 4}'!BX$15)),"",'III_Plan comp 438.68 {Plan 4}'!BX$15&amp;analysismethod8)</f>
        <v xml:space="preserve">Revealed Shopper: Network Participation &amp; Appointment Availability; 
</v>
      </c>
      <c r="EF59" s="251" t="str">
        <f>IF(ISNUMBER(FIND(analysismethod8,'III_Plan comp 438.68 {Plan 4}'!BY$15)),"",'III_Plan comp 438.68 {Plan 4}'!BY$15&amp;analysismethod8)</f>
        <v xml:space="preserve">Revealed Shopper: Network Participation &amp; Appointment Availability; 
</v>
      </c>
      <c r="EG59" s="251" t="str">
        <f>IF(ISNUMBER(FIND(analysismethod8,'III_Plan comp 438.68 {Plan 4}'!BZ$15)),"",'III_Plan comp 438.68 {Plan 4}'!BZ$15&amp;analysismethod8)</f>
        <v xml:space="preserve">Revealed Shopper: Network Participation &amp; Appointment Availability; 
</v>
      </c>
      <c r="EH59" s="251" t="str">
        <f>IF(ISNUMBER(FIND(analysismethod8,'III_Plan comp 438.68 {Plan 4}'!CA$15)),"",'III_Plan comp 438.68 {Plan 4}'!CA$15&amp;analysismethod8)</f>
        <v xml:space="preserve">Revealed Shopper: Network Participation &amp; Appointment Availability; 
</v>
      </c>
      <c r="EI59" s="251" t="str">
        <f>IF(ISNUMBER(FIND(analysismethod8,'III_Plan comp 438.68 {Plan 4}'!CB$15)),"",'III_Plan comp 438.68 {Plan 4}'!CB$15&amp;analysismethod8)</f>
        <v xml:space="preserve">Revealed Shopper: Network Participation &amp; Appointment Availability; 
</v>
      </c>
      <c r="EJ59" s="251" t="str">
        <f>IF(ISNUMBER(FIND(analysismethod8,'III_Plan comp 438.68 {Plan 4}'!CC$15)),"",'III_Plan comp 438.68 {Plan 4}'!CC$15&amp;analysismethod8)</f>
        <v xml:space="preserve">Revealed Shopper: Network Participation &amp; Appointment Availability; 
</v>
      </c>
      <c r="EK59" s="251" t="str">
        <f>IF(ISNUMBER(FIND(analysismethod8,'III_Plan comp 438.68 {Plan 4}'!CD$15)),"",'III_Plan comp 438.68 {Plan 4}'!CD$15&amp;analysismethod8)</f>
        <v xml:space="preserve">Revealed Shopper: Network Participation &amp; Appointment Availability; 
</v>
      </c>
      <c r="EL59" s="251" t="str">
        <f>IF(ISNUMBER(FIND(analysismethod8,'III_Plan comp 438.68 {Plan 4}'!CE$15)),"",'III_Plan comp 438.68 {Plan 4}'!CE$15&amp;analysismethod8)</f>
        <v xml:space="preserve">Revealed Shopper: Network Participation &amp; Appointment Availability; 
</v>
      </c>
      <c r="EM59" s="251" t="str">
        <f>IF(ISNUMBER(FIND(analysismethod8,'III_Plan comp 438.68 {Plan 4}'!CF$15)),"",'III_Plan comp 438.68 {Plan 4}'!CF$15&amp;analysismethod8)</f>
        <v xml:space="preserve">Revealed Shopper: Network Participation &amp; Appointment Availability; 
</v>
      </c>
      <c r="EN59" s="251" t="str">
        <f>IF(ISNUMBER(FIND(analysismethod8,'III_Plan comp 438.68 {Plan 4}'!CG$15)),"",'III_Plan comp 438.68 {Plan 4}'!CG$15&amp;analysismethod8)</f>
        <v xml:space="preserve">Revealed Shopper: Network Participation &amp; Appointment Availability; 
</v>
      </c>
      <c r="EO59" s="251" t="str">
        <f>IF(ISNUMBER(FIND(analysismethod8,'III_Plan comp 438.68 {Plan 4}'!CH$15)),"",'III_Plan comp 438.68 {Plan 4}'!CH$15&amp;analysismethod8)</f>
        <v xml:space="preserve">Revealed Shopper: Network Participation &amp; Appointment Availability; 
</v>
      </c>
      <c r="EP59" s="251" t="str">
        <f>IF(ISNUMBER(FIND(analysismethod8,'III_Plan comp 438.68 {Plan 4}'!CI$15)),"",'III_Plan comp 438.68 {Plan 4}'!CI$15&amp;analysismethod8)</f>
        <v xml:space="preserve">Revealed Shopper: Network Participation &amp; Appointment Availability; 
</v>
      </c>
      <c r="EQ59" s="251" t="str">
        <f>IF(ISNUMBER(FIND(analysismethod8,'III_Plan comp 438.68 {Plan 4}'!CJ$15)),"",'III_Plan comp 438.68 {Plan 4}'!CJ$15&amp;analysismethod8)</f>
        <v xml:space="preserve">Revealed Shopper: Network Participation &amp; Appointment Availability; 
</v>
      </c>
      <c r="ER59" s="251" t="str">
        <f>IF(ISNUMBER(FIND(analysismethod8,'III_Plan comp 438.68 {Plan 4}'!CK$15)),"",'III_Plan comp 438.68 {Plan 4}'!CK$15&amp;analysismethod8)</f>
        <v xml:space="preserve">Revealed Shopper: Network Participation &amp; Appointment Availability; 
</v>
      </c>
      <c r="ES59" s="251" t="str">
        <f>IF(ISNUMBER(FIND(analysismethod8,'III_Plan comp 438.68 {Plan 4}'!CL$15)),"",'III_Plan comp 438.68 {Plan 4}'!CL$15&amp;analysismethod8)</f>
        <v xml:space="preserve">Revealed Shopper: Network Participation &amp; Appointment Availability; 
</v>
      </c>
      <c r="ET59" s="251" t="str">
        <f>IF(ISNUMBER(FIND(analysismethod8,'III_Plan comp 438.68 {Plan 4}'!CM$15)),"",'III_Plan comp 438.68 {Plan 4}'!CM$15&amp;analysismethod8)</f>
        <v xml:space="preserve">Revealed Shopper: Network Participation &amp; Appointment Availability; 
</v>
      </c>
      <c r="EU59" s="251" t="str">
        <f>IF(ISNUMBER(FIND(analysismethod8,'III_Plan comp 438.68 {Plan 4}'!CN$15)),"",'III_Plan comp 438.68 {Plan 4}'!CN$15&amp;analysismethod8)</f>
        <v xml:space="preserve">Revealed Shopper: Network Participation &amp; Appointment Availability; 
</v>
      </c>
      <c r="EV59" s="251" t="str">
        <f>IF(ISNUMBER(FIND(analysismethod8,'III_Plan comp 438.68 {Plan 4}'!CO$15)),"",'III_Plan comp 438.68 {Plan 4}'!CO$15&amp;analysismethod8)</f>
        <v xml:space="preserve">Revealed Shopper: Network Participation &amp; Appointment Availability; 
</v>
      </c>
      <c r="EW59" s="251" t="str">
        <f>IF(ISNUMBER(FIND(analysismethod8,'III_Plan comp 438.68 {Plan 4}'!CP$15)),"",'III_Plan comp 438.68 {Plan 4}'!CP$15&amp;analysismethod8)</f>
        <v xml:space="preserve">Revealed Shopper: Network Participation &amp; Appointment Availability; 
</v>
      </c>
      <c r="EX59" s="251" t="str">
        <f>IF(ISNUMBER(FIND(analysismethod8,'III_Plan comp 438.68 {Plan 4}'!CQ$15)),"",'III_Plan comp 438.68 {Plan 4}'!CQ$15&amp;analysismethod8)</f>
        <v xml:space="preserve">Revealed Shopper: Network Participation &amp; Appointment Availability; 
</v>
      </c>
      <c r="EY59" s="251" t="str">
        <f>IF(ISNUMBER(FIND(analysismethod8,'III_Plan comp 438.68 {Plan 4}'!CR$15)),"",'III_Plan comp 438.68 {Plan 4}'!CR$15&amp;analysismethod8)</f>
        <v xml:space="preserve">Revealed Shopper: Network Participation &amp; Appointment Availability; 
</v>
      </c>
      <c r="EZ59" s="251" t="str">
        <f>IF(ISNUMBER(FIND(analysismethod8,'III_Plan comp 438.68 {Plan 4}'!CS$15)),"",'III_Plan comp 438.68 {Plan 4}'!CS$15&amp;analysismethod8)</f>
        <v xml:space="preserve">Revealed Shopper: Network Participation &amp; Appointment Availability; 
</v>
      </c>
      <c r="FA59" s="251" t="str">
        <f>IF(ISNUMBER(FIND(analysismethod8,'III_Plan comp 438.68 {Plan 4}'!CT$15)),"",'III_Plan comp 438.68 {Plan 4}'!CT$15&amp;analysismethod8)</f>
        <v xml:space="preserve">Revealed Shopper: Network Participation &amp; Appointment Availability; 
</v>
      </c>
      <c r="FB59" s="251" t="str">
        <f>IF(ISNUMBER(FIND(analysismethod8,'III_Plan comp 438.68 {Plan 4}'!CU$15)),"",'III_Plan comp 438.68 {Plan 4}'!CU$15&amp;analysismethod8)</f>
        <v xml:space="preserve">Revealed Shopper: Network Participation &amp; Appointment Availability; 
</v>
      </c>
      <c r="FC59" s="251" t="str">
        <f>IF(ISNUMBER(FIND(analysismethod8,'III_Plan comp 438.68 {Plan 4}'!CV$15)),"",'III_Plan comp 438.68 {Plan 4}'!CV$15&amp;analysismethod8)</f>
        <v xml:space="preserve">Revealed Shopper: Network Participation &amp; Appointment Availability; 
</v>
      </c>
      <c r="FD59" s="251" t="str">
        <f>IF(ISNUMBER(FIND(analysismethod8,'III_Plan comp 438.68 {Plan 4}'!CW$15)),"",'III_Plan comp 438.68 {Plan 4}'!CW$15&amp;analysismethod8)</f>
        <v xml:space="preserve">Revealed Shopper: Network Participation &amp; Appointment Availability; 
</v>
      </c>
      <c r="FE59" s="251" t="str">
        <f>IF(ISNUMBER(FIND(analysismethod8,'III_Plan comp 438.68 {Plan 4}'!CX$15)),"",'III_Plan comp 438.68 {Plan 4}'!CX$15&amp;analysismethod8)</f>
        <v xml:space="preserve">Revealed Shopper: Network Participation &amp; Appointment Availability; 
</v>
      </c>
      <c r="FF59" s="251" t="str">
        <f>IF(ISNUMBER(FIND(analysismethod8,'III_Plan comp 438.68 {Plan 4}'!CY$15)),"",'III_Plan comp 438.68 {Plan 4}'!CY$15&amp;analysismethod8)</f>
        <v xml:space="preserve">Revealed Shopper: Network Participation &amp; Appointment Availability; 
</v>
      </c>
      <c r="FG59" s="251" t="str">
        <f>IF(ISNUMBER(FIND(analysismethod8,'III_Plan comp 438.68 {Plan 4}'!CZ$15)),"",'III_Plan comp 438.68 {Plan 4}'!CZ$15&amp;analysismethod8)</f>
        <v xml:space="preserve">Revealed Shopper: Network Participation &amp; Appointment Availability;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FTE Ratio Analysis; 
</v>
      </c>
      <c r="BM60" s="251" t="str">
        <f>IF(ISNUMBER(FIND(analysismethod9,'III_Plan comp 438.68 {Plan 4}'!F$15)),"",'III_Plan comp 438.68 {Plan 4}'!F$15&amp;analysismethod9)</f>
        <v xml:space="preserve">FTE Ratio Analysis; 
</v>
      </c>
      <c r="BN60" s="251" t="str">
        <f>IF(ISNUMBER(FIND(analysismethod9,'III_Plan comp 438.68 {Plan 4}'!G$15)),"",'III_Plan comp 438.68 {Plan 4}'!G$15&amp;analysismethod9)</f>
        <v xml:space="preserve">FTE Ratio Analysis; 
</v>
      </c>
      <c r="BO60" s="251" t="str">
        <f>IF(ISNUMBER(FIND(analysismethod9,'III_Plan comp 438.68 {Plan 4}'!H$15)),"",'III_Plan comp 438.68 {Plan 4}'!H$15&amp;analysismethod9)</f>
        <v xml:space="preserve">FTE Ratio Analysis; 
</v>
      </c>
      <c r="BP60" s="251" t="str">
        <f>IF(ISNUMBER(FIND(analysismethod9,'III_Plan comp 438.68 {Plan 4}'!I$15)),"",'III_Plan comp 438.68 {Plan 4}'!I$15&amp;analysismethod9)</f>
        <v xml:space="preserve">FTE Ratio Analysis; 
</v>
      </c>
      <c r="BQ60" s="251" t="str">
        <f>IF(ISNUMBER(FIND(analysismethod9,'III_Plan comp 438.68 {Plan 4}'!J$15)),"",'III_Plan comp 438.68 {Plan 4}'!J$15&amp;analysismethod9)</f>
        <v xml:space="preserve">FTE Ratio Analysis; 
</v>
      </c>
      <c r="BR60" s="251" t="str">
        <f>IF(ISNUMBER(FIND(analysismethod9,'III_Plan comp 438.68 {Plan 4}'!K$15)),"",'III_Plan comp 438.68 {Plan 4}'!K$15&amp;analysismethod9)</f>
        <v xml:space="preserve">FTE Ratio Analysis; 
</v>
      </c>
      <c r="BS60" s="251" t="str">
        <f>IF(ISNUMBER(FIND(analysismethod9,'III_Plan comp 438.68 {Plan 4}'!L$15)),"",'III_Plan comp 438.68 {Plan 4}'!L$15&amp;analysismethod9)</f>
        <v xml:space="preserve">FTE Ratio Analysis; 
</v>
      </c>
      <c r="BT60" s="251" t="str">
        <f>IF(ISNUMBER(FIND(analysismethod9,'III_Plan comp 438.68 {Plan 4}'!M$15)),"",'III_Plan comp 438.68 {Plan 4}'!M$15&amp;analysismethod9)</f>
        <v xml:space="preserve">FTE Ratio Analysis; 
</v>
      </c>
      <c r="BU60" s="251" t="str">
        <f>IF(ISNUMBER(FIND(analysismethod9,'III_Plan comp 438.68 {Plan 4}'!N$15)),"",'III_Plan comp 438.68 {Plan 4}'!N$15&amp;analysismethod9)</f>
        <v xml:space="preserve">FTE Ratio Analysis; 
</v>
      </c>
      <c r="BV60" s="251" t="str">
        <f>IF(ISNUMBER(FIND(analysismethod9,'III_Plan comp 438.68 {Plan 4}'!O$15)),"",'III_Plan comp 438.68 {Plan 4}'!O$15&amp;analysismethod9)</f>
        <v xml:space="preserve">FTE Ratio Analysis; 
</v>
      </c>
      <c r="BW60" s="251" t="str">
        <f>IF(ISNUMBER(FIND(analysismethod9,'III_Plan comp 438.68 {Plan 4}'!P$15)),"",'III_Plan comp 438.68 {Plan 4}'!P$15&amp;analysismethod9)</f>
        <v xml:space="preserve">FTE Ratio Analysis; 
</v>
      </c>
      <c r="BX60" s="251" t="str">
        <f>IF(ISNUMBER(FIND(analysismethod9,'III_Plan comp 438.68 {Plan 4}'!Q$15)),"",'III_Plan comp 438.68 {Plan 4}'!Q$15&amp;analysismethod9)</f>
        <v xml:space="preserve">FTE Ratio Analysis; 
</v>
      </c>
      <c r="BY60" s="251" t="str">
        <f>IF(ISNUMBER(FIND(analysismethod9,'III_Plan comp 438.68 {Plan 4}'!R$15)),"",'III_Plan comp 438.68 {Plan 4}'!R$15&amp;analysismethod9)</f>
        <v xml:space="preserve">FTE Ratio Analysis; 
</v>
      </c>
      <c r="BZ60" s="251" t="str">
        <f>IF(ISNUMBER(FIND(analysismethod9,'III_Plan comp 438.68 {Plan 4}'!S$15)),"",'III_Plan comp 438.68 {Plan 4}'!S$15&amp;analysismethod9)</f>
        <v xml:space="preserve">FTE Ratio Analysis; 
</v>
      </c>
      <c r="CA60" s="251" t="str">
        <f>IF(ISNUMBER(FIND(analysismethod9,'III_Plan comp 438.68 {Plan 4}'!T$15)),"",'III_Plan comp 438.68 {Plan 4}'!T$15&amp;analysismethod9)</f>
        <v xml:space="preserve">FTE Ratio Analysis; 
</v>
      </c>
      <c r="CB60" s="251" t="str">
        <f>IF(ISNUMBER(FIND(analysismethod9,'III_Plan comp 438.68 {Plan 4}'!U$15)),"",'III_Plan comp 438.68 {Plan 4}'!U$15&amp;analysismethod9)</f>
        <v xml:space="preserve">FTE Ratio Analysis; 
</v>
      </c>
      <c r="CC60" s="251" t="str">
        <f>IF(ISNUMBER(FIND(analysismethod9,'III_Plan comp 438.68 {Plan 4}'!V$15)),"",'III_Plan comp 438.68 {Plan 4}'!V$15&amp;analysismethod9)</f>
        <v xml:space="preserve">FTE Ratio Analysis; 
</v>
      </c>
      <c r="CD60" s="251" t="str">
        <f>IF(ISNUMBER(FIND(analysismethod9,'III_Plan comp 438.68 {Plan 4}'!W$15)),"",'III_Plan comp 438.68 {Plan 4}'!W$15&amp;analysismethod9)</f>
        <v xml:space="preserve">FTE Ratio Analysis; 
</v>
      </c>
      <c r="CE60" s="251" t="str">
        <f>IF(ISNUMBER(FIND(analysismethod9,'III_Plan comp 438.68 {Plan 4}'!X$15)),"",'III_Plan comp 438.68 {Plan 4}'!X$15&amp;analysismethod9)</f>
        <v xml:space="preserve">FTE Ratio Analysis; 
</v>
      </c>
      <c r="CF60" s="251" t="str">
        <f>IF(ISNUMBER(FIND(analysismethod9,'III_Plan comp 438.68 {Plan 4}'!Y$15)),"",'III_Plan comp 438.68 {Plan 4}'!Y$15&amp;analysismethod9)</f>
        <v xml:space="preserve">FTE Ratio Analysis; 
</v>
      </c>
      <c r="CG60" s="251" t="str">
        <f>IF(ISNUMBER(FIND(analysismethod9,'III_Plan comp 438.68 {Plan 4}'!Z$15)),"",'III_Plan comp 438.68 {Plan 4}'!Z$15&amp;analysismethod9)</f>
        <v xml:space="preserve">FTE Ratio Analysis; 
</v>
      </c>
      <c r="CH60" s="251" t="str">
        <f>IF(ISNUMBER(FIND(analysismethod9,'III_Plan comp 438.68 {Plan 4}'!AA$15)),"",'III_Plan comp 438.68 {Plan 4}'!AA$15&amp;analysismethod9)</f>
        <v xml:space="preserve">FTE Ratio Analysis; 
</v>
      </c>
      <c r="CI60" s="251" t="str">
        <f>IF(ISNUMBER(FIND(analysismethod9,'III_Plan comp 438.68 {Plan 4}'!AB$15)),"",'III_Plan comp 438.68 {Plan 4}'!AB$15&amp;analysismethod9)</f>
        <v xml:space="preserve">FTE Ratio Analysis; 
</v>
      </c>
      <c r="CJ60" s="251" t="str">
        <f>IF(ISNUMBER(FIND(analysismethod9,'III_Plan comp 438.68 {Plan 4}'!AC$15)),"",'III_Plan comp 438.68 {Plan 4}'!AC$15&amp;analysismethod9)</f>
        <v xml:space="preserve">FTE Ratio Analysis; 
</v>
      </c>
      <c r="CK60" s="251" t="str">
        <f>IF(ISNUMBER(FIND(analysismethod9,'III_Plan comp 438.68 {Plan 4}'!AD$15)),"",'III_Plan comp 438.68 {Plan 4}'!AD$15&amp;analysismethod9)</f>
        <v xml:space="preserve">FTE Ratio Analysis; 
</v>
      </c>
      <c r="CL60" s="251" t="str">
        <f>IF(ISNUMBER(FIND(analysismethod9,'III_Plan comp 438.68 {Plan 4}'!AE$15)),"",'III_Plan comp 438.68 {Plan 4}'!AE$15&amp;analysismethod9)</f>
        <v xml:space="preserve">FTE Ratio Analysis; 
</v>
      </c>
      <c r="CM60" s="251" t="str">
        <f>IF(ISNUMBER(FIND(analysismethod9,'III_Plan comp 438.68 {Plan 4}'!AF$15)),"",'III_Plan comp 438.68 {Plan 4}'!AF$15&amp;analysismethod9)</f>
        <v xml:space="preserve">FTE Ratio Analysis; 
</v>
      </c>
      <c r="CN60" s="251" t="str">
        <f>IF(ISNUMBER(FIND(analysismethod9,'III_Plan comp 438.68 {Plan 4}'!AG$15)),"",'III_Plan comp 438.68 {Plan 4}'!AG$15&amp;analysismethod9)</f>
        <v xml:space="preserve">FTE Ratio Analysis; 
</v>
      </c>
      <c r="CO60" s="251" t="str">
        <f>IF(ISNUMBER(FIND(analysismethod9,'III_Plan comp 438.68 {Plan 4}'!AH$15)),"",'III_Plan comp 438.68 {Plan 4}'!AH$15&amp;analysismethod9)</f>
        <v xml:space="preserve">FTE Ratio Analysis; 
</v>
      </c>
      <c r="CP60" s="251" t="str">
        <f>IF(ISNUMBER(FIND(analysismethod9,'III_Plan comp 438.68 {Plan 4}'!AI$15)),"",'III_Plan comp 438.68 {Plan 4}'!AI$15&amp;analysismethod9)</f>
        <v xml:space="preserve">FTE Ratio Analysis; 
</v>
      </c>
      <c r="CQ60" s="251" t="str">
        <f>IF(ISNUMBER(FIND(analysismethod9,'III_Plan comp 438.68 {Plan 4}'!AJ$15)),"",'III_Plan comp 438.68 {Plan 4}'!AJ$15&amp;analysismethod9)</f>
        <v xml:space="preserve">FTE Ratio Analysis; 
</v>
      </c>
      <c r="CR60" s="251" t="str">
        <f>IF(ISNUMBER(FIND(analysismethod9,'III_Plan comp 438.68 {Plan 4}'!AK$15)),"",'III_Plan comp 438.68 {Plan 4}'!AK$15&amp;analysismethod9)</f>
        <v xml:space="preserve">FTE Ratio Analysis; 
</v>
      </c>
      <c r="CS60" s="251" t="str">
        <f>IF(ISNUMBER(FIND(analysismethod9,'III_Plan comp 438.68 {Plan 4}'!AL$15)),"",'III_Plan comp 438.68 {Plan 4}'!AL$15&amp;analysismethod9)</f>
        <v xml:space="preserve">FTE Ratio Analysis; 
</v>
      </c>
      <c r="CT60" s="251" t="str">
        <f>IF(ISNUMBER(FIND(analysismethod9,'III_Plan comp 438.68 {Plan 4}'!AM$15)),"",'III_Plan comp 438.68 {Plan 4}'!AM$15&amp;analysismethod9)</f>
        <v xml:space="preserve">FTE Ratio Analysis; 
</v>
      </c>
      <c r="CU60" s="251" t="str">
        <f>IF(ISNUMBER(FIND(analysismethod9,'III_Plan comp 438.68 {Plan 4}'!AN$15)),"",'III_Plan comp 438.68 {Plan 4}'!AN$15&amp;analysismethod9)</f>
        <v xml:space="preserve">FTE Ratio Analysis; 
</v>
      </c>
      <c r="CV60" s="251" t="str">
        <f>IF(ISNUMBER(FIND(analysismethod9,'III_Plan comp 438.68 {Plan 4}'!AO$15)),"",'III_Plan comp 438.68 {Plan 4}'!AO$15&amp;analysismethod9)</f>
        <v xml:space="preserve">FTE Ratio Analysis; 
</v>
      </c>
      <c r="CW60" s="251" t="str">
        <f>IF(ISNUMBER(FIND(analysismethod9,'III_Plan comp 438.68 {Plan 4}'!AP$15)),"",'III_Plan comp 438.68 {Plan 4}'!AP$15&amp;analysismethod9)</f>
        <v xml:space="preserve">FTE Ratio Analysis; 
</v>
      </c>
      <c r="CX60" s="251" t="str">
        <f>IF(ISNUMBER(FIND(analysismethod9,'III_Plan comp 438.68 {Plan 4}'!AQ$15)),"",'III_Plan comp 438.68 {Plan 4}'!AQ$15&amp;analysismethod9)</f>
        <v xml:space="preserve">FTE Ratio Analysis; 
</v>
      </c>
      <c r="CY60" s="251" t="str">
        <f>IF(ISNUMBER(FIND(analysismethod9,'III_Plan comp 438.68 {Plan 4}'!AR$15)),"",'III_Plan comp 438.68 {Plan 4}'!AR$15&amp;analysismethod9)</f>
        <v xml:space="preserve">FTE Ratio Analysis; 
</v>
      </c>
      <c r="CZ60" s="251" t="str">
        <f>IF(ISNUMBER(FIND(analysismethod9,'III_Plan comp 438.68 {Plan 4}'!AS$15)),"",'III_Plan comp 438.68 {Plan 4}'!AS$15&amp;analysismethod9)</f>
        <v xml:space="preserve">FTE Ratio Analysis; 
</v>
      </c>
      <c r="DA60" s="251" t="str">
        <f>IF(ISNUMBER(FIND(analysismethod9,'III_Plan comp 438.68 {Plan 4}'!AT$15)),"",'III_Plan comp 438.68 {Plan 4}'!AT$15&amp;analysismethod9)</f>
        <v xml:space="preserve">FTE Ratio Analysis; 
</v>
      </c>
      <c r="DB60" s="251" t="str">
        <f>IF(ISNUMBER(FIND(analysismethod9,'III_Plan comp 438.68 {Plan 4}'!AU$15)),"",'III_Plan comp 438.68 {Plan 4}'!AU$15&amp;analysismethod9)</f>
        <v xml:space="preserve">FTE Ratio Analysis; 
</v>
      </c>
      <c r="DC60" s="251" t="str">
        <f>IF(ISNUMBER(FIND(analysismethod9,'III_Plan comp 438.68 {Plan 4}'!AV$15)),"",'III_Plan comp 438.68 {Plan 4}'!AV$15&amp;analysismethod9)</f>
        <v xml:space="preserve">FTE Ratio Analysis; 
</v>
      </c>
      <c r="DD60" s="251" t="str">
        <f>IF(ISNUMBER(FIND(analysismethod9,'III_Plan comp 438.68 {Plan 4}'!AW$15)),"",'III_Plan comp 438.68 {Plan 4}'!AW$15&amp;analysismethod9)</f>
        <v xml:space="preserve">FTE Ratio Analysis; 
</v>
      </c>
      <c r="DE60" s="251" t="str">
        <f>IF(ISNUMBER(FIND(analysismethod9,'III_Plan comp 438.68 {Plan 4}'!AX$15)),"",'III_Plan comp 438.68 {Plan 4}'!AX$15&amp;analysismethod9)</f>
        <v xml:space="preserve">FTE Ratio Analysis; 
</v>
      </c>
      <c r="DF60" s="251" t="str">
        <f>IF(ISNUMBER(FIND(analysismethod9,'III_Plan comp 438.68 {Plan 4}'!AY$15)),"",'III_Plan comp 438.68 {Plan 4}'!AY$15&amp;analysismethod9)</f>
        <v xml:space="preserve">FTE Ratio Analysis; 
</v>
      </c>
      <c r="DG60" s="251" t="str">
        <f>IF(ISNUMBER(FIND(analysismethod9,'III_Plan comp 438.68 {Plan 4}'!AZ$15)),"",'III_Plan comp 438.68 {Plan 4}'!AZ$15&amp;analysismethod9)</f>
        <v xml:space="preserve">FTE Ratio Analysis; 
</v>
      </c>
      <c r="DH60" s="251" t="str">
        <f>IF(ISNUMBER(FIND(analysismethod9,'III_Plan comp 438.68 {Plan 4}'!BA$15)),"",'III_Plan comp 438.68 {Plan 4}'!BA$15&amp;analysismethod9)</f>
        <v xml:space="preserve">FTE Ratio Analysis; 
</v>
      </c>
      <c r="DI60" s="251" t="str">
        <f>IF(ISNUMBER(FIND(analysismethod9,'III_Plan comp 438.68 {Plan 4}'!BB$15)),"",'III_Plan comp 438.68 {Plan 4}'!BB$15&amp;analysismethod9)</f>
        <v xml:space="preserve">FTE Ratio Analysis; 
</v>
      </c>
      <c r="DJ60" s="251" t="str">
        <f>IF(ISNUMBER(FIND(analysismethod9,'III_Plan comp 438.68 {Plan 4}'!BC$15)),"",'III_Plan comp 438.68 {Plan 4}'!BC$15&amp;analysismethod9)</f>
        <v xml:space="preserve">FTE Ratio Analysis; 
</v>
      </c>
      <c r="DK60" s="251" t="str">
        <f>IF(ISNUMBER(FIND(analysismethod9,'III_Plan comp 438.68 {Plan 4}'!BD$15)),"",'III_Plan comp 438.68 {Plan 4}'!BD$15&amp;analysismethod9)</f>
        <v xml:space="preserve">FTE Ratio Analysis; 
</v>
      </c>
      <c r="DL60" s="251" t="str">
        <f>IF(ISNUMBER(FIND(analysismethod9,'III_Plan comp 438.68 {Plan 4}'!BE$15)),"",'III_Plan comp 438.68 {Plan 4}'!BE$15&amp;analysismethod9)</f>
        <v xml:space="preserve">FTE Ratio Analysis; 
</v>
      </c>
      <c r="DM60" s="251" t="str">
        <f>IF(ISNUMBER(FIND(analysismethod9,'III_Plan comp 438.68 {Plan 4}'!BF$15)),"",'III_Plan comp 438.68 {Plan 4}'!BF$15&amp;analysismethod9)</f>
        <v xml:space="preserve">FTE Ratio Analysis; 
</v>
      </c>
      <c r="DN60" s="251" t="str">
        <f>IF(ISNUMBER(FIND(analysismethod9,'III_Plan comp 438.68 {Plan 4}'!BG$15)),"",'III_Plan comp 438.68 {Plan 4}'!BG$15&amp;analysismethod9)</f>
        <v xml:space="preserve">FTE Ratio Analysis; 
</v>
      </c>
      <c r="DO60" s="251" t="str">
        <f>IF(ISNUMBER(FIND(analysismethod9,'III_Plan comp 438.68 {Plan 4}'!BH$15)),"",'III_Plan comp 438.68 {Plan 4}'!BH$15&amp;analysismethod9)</f>
        <v xml:space="preserve">FTE Ratio Analysis; 
</v>
      </c>
      <c r="DP60" s="251" t="str">
        <f>IF(ISNUMBER(FIND(analysismethod9,'III_Plan comp 438.68 {Plan 4}'!BI$15)),"",'III_Plan comp 438.68 {Plan 4}'!BI$15&amp;analysismethod9)</f>
        <v xml:space="preserve">FTE Ratio Analysis; 
</v>
      </c>
      <c r="DQ60" s="251" t="str">
        <f>IF(ISNUMBER(FIND(analysismethod9,'III_Plan comp 438.68 {Plan 4}'!BJ$15)),"",'III_Plan comp 438.68 {Plan 4}'!BJ$15&amp;analysismethod9)</f>
        <v xml:space="preserve">FTE Ratio Analysis; 
</v>
      </c>
      <c r="DR60" s="251" t="str">
        <f>IF(ISNUMBER(FIND(analysismethod9,'III_Plan comp 438.68 {Plan 4}'!BK$15)),"",'III_Plan comp 438.68 {Plan 4}'!BK$15&amp;analysismethod9)</f>
        <v xml:space="preserve">FTE Ratio Analysis; 
</v>
      </c>
      <c r="DS60" s="251" t="str">
        <f>IF(ISNUMBER(FIND(analysismethod9,'III_Plan comp 438.68 {Plan 4}'!BL$15)),"",'III_Plan comp 438.68 {Plan 4}'!BL$15&amp;analysismethod9)</f>
        <v xml:space="preserve">FTE Ratio Analysis; 
</v>
      </c>
      <c r="DT60" s="251" t="str">
        <f>IF(ISNUMBER(FIND(analysismethod9,'III_Plan comp 438.68 {Plan 4}'!BM$15)),"",'III_Plan comp 438.68 {Plan 4}'!BM$15&amp;analysismethod9)</f>
        <v xml:space="preserve">FTE Ratio Analysis; 
</v>
      </c>
      <c r="DU60" s="251" t="str">
        <f>IF(ISNUMBER(FIND(analysismethod9,'III_Plan comp 438.68 {Plan 4}'!BN$15)),"",'III_Plan comp 438.68 {Plan 4}'!BN$15&amp;analysismethod9)</f>
        <v xml:space="preserve">FTE Ratio Analysis; 
</v>
      </c>
      <c r="DV60" s="251" t="str">
        <f>IF(ISNUMBER(FIND(analysismethod9,'III_Plan comp 438.68 {Plan 4}'!BO$15)),"",'III_Plan comp 438.68 {Plan 4}'!BO$15&amp;analysismethod9)</f>
        <v xml:space="preserve">FTE Ratio Analysis; 
</v>
      </c>
      <c r="DW60" s="251" t="str">
        <f>IF(ISNUMBER(FIND(analysismethod9,'III_Plan comp 438.68 {Plan 4}'!BP$15)),"",'III_Plan comp 438.68 {Plan 4}'!BP$15&amp;analysismethod9)</f>
        <v xml:space="preserve">FTE Ratio Analysis; 
</v>
      </c>
      <c r="DX60" s="251" t="str">
        <f>IF(ISNUMBER(FIND(analysismethod9,'III_Plan comp 438.68 {Plan 4}'!BQ$15)),"",'III_Plan comp 438.68 {Plan 4}'!BQ$15&amp;analysismethod9)</f>
        <v xml:space="preserve">FTE Ratio Analysis; 
</v>
      </c>
      <c r="DY60" s="251" t="str">
        <f>IF(ISNUMBER(FIND(analysismethod9,'III_Plan comp 438.68 {Plan 4}'!BR$15)),"",'III_Plan comp 438.68 {Plan 4}'!BR$15&amp;analysismethod9)</f>
        <v xml:space="preserve">FTE Ratio Analysis; 
</v>
      </c>
      <c r="DZ60" s="251" t="str">
        <f>IF(ISNUMBER(FIND(analysismethod9,'III_Plan comp 438.68 {Plan 4}'!BS$15)),"",'III_Plan comp 438.68 {Plan 4}'!BS$15&amp;analysismethod9)</f>
        <v xml:space="preserve">FTE Ratio Analysis; 
</v>
      </c>
      <c r="EA60" s="251" t="str">
        <f>IF(ISNUMBER(FIND(analysismethod9,'III_Plan comp 438.68 {Plan 4}'!BT$15)),"",'III_Plan comp 438.68 {Plan 4}'!BT$15&amp;analysismethod9)</f>
        <v xml:space="preserve">FTE Ratio Analysis; 
</v>
      </c>
      <c r="EB60" s="251" t="str">
        <f>IF(ISNUMBER(FIND(analysismethod9,'III_Plan comp 438.68 {Plan 4}'!BU$15)),"",'III_Plan comp 438.68 {Plan 4}'!BU$15&amp;analysismethod9)</f>
        <v xml:space="preserve">FTE Ratio Analysis; 
</v>
      </c>
      <c r="EC60" s="251" t="str">
        <f>IF(ISNUMBER(FIND(analysismethod9,'III_Plan comp 438.68 {Plan 4}'!BV$15)),"",'III_Plan comp 438.68 {Plan 4}'!BV$15&amp;analysismethod9)</f>
        <v xml:space="preserve">FTE Ratio Analysis; 
</v>
      </c>
      <c r="ED60" s="251" t="str">
        <f>IF(ISNUMBER(FIND(analysismethod9,'III_Plan comp 438.68 {Plan 4}'!BW$15)),"",'III_Plan comp 438.68 {Plan 4}'!BW$15&amp;analysismethod9)</f>
        <v xml:space="preserve">FTE Ratio Analysis; 
</v>
      </c>
      <c r="EE60" s="251" t="str">
        <f>IF(ISNUMBER(FIND(analysismethod9,'III_Plan comp 438.68 {Plan 4}'!BX$15)),"",'III_Plan comp 438.68 {Plan 4}'!BX$15&amp;analysismethod9)</f>
        <v xml:space="preserve">FTE Ratio Analysis; 
</v>
      </c>
      <c r="EF60" s="251" t="str">
        <f>IF(ISNUMBER(FIND(analysismethod9,'III_Plan comp 438.68 {Plan 4}'!BY$15)),"",'III_Plan comp 438.68 {Plan 4}'!BY$15&amp;analysismethod9)</f>
        <v xml:space="preserve">FTE Ratio Analysis; 
</v>
      </c>
      <c r="EG60" s="251" t="str">
        <f>IF(ISNUMBER(FIND(analysismethod9,'III_Plan comp 438.68 {Plan 4}'!BZ$15)),"",'III_Plan comp 438.68 {Plan 4}'!BZ$15&amp;analysismethod9)</f>
        <v xml:space="preserve">FTE Ratio Analysis; 
</v>
      </c>
      <c r="EH60" s="251" t="str">
        <f>IF(ISNUMBER(FIND(analysismethod9,'III_Plan comp 438.68 {Plan 4}'!CA$15)),"",'III_Plan comp 438.68 {Plan 4}'!CA$15&amp;analysismethod9)</f>
        <v xml:space="preserve">FTE Ratio Analysis; 
</v>
      </c>
      <c r="EI60" s="251" t="str">
        <f>IF(ISNUMBER(FIND(analysismethod9,'III_Plan comp 438.68 {Plan 4}'!CB$15)),"",'III_Plan comp 438.68 {Plan 4}'!CB$15&amp;analysismethod9)</f>
        <v xml:space="preserve">FTE Ratio Analysis; 
</v>
      </c>
      <c r="EJ60" s="251" t="str">
        <f>IF(ISNUMBER(FIND(analysismethod9,'III_Plan comp 438.68 {Plan 4}'!CC$15)),"",'III_Plan comp 438.68 {Plan 4}'!CC$15&amp;analysismethod9)</f>
        <v xml:space="preserve">FTE Ratio Analysis; 
</v>
      </c>
      <c r="EK60" s="251" t="str">
        <f>IF(ISNUMBER(FIND(analysismethod9,'III_Plan comp 438.68 {Plan 4}'!CD$15)),"",'III_Plan comp 438.68 {Plan 4}'!CD$15&amp;analysismethod9)</f>
        <v xml:space="preserve">FTE Ratio Analysis; 
</v>
      </c>
      <c r="EL60" s="251" t="str">
        <f>IF(ISNUMBER(FIND(analysismethod9,'III_Plan comp 438.68 {Plan 4}'!CE$15)),"",'III_Plan comp 438.68 {Plan 4}'!CE$15&amp;analysismethod9)</f>
        <v xml:space="preserve">FTE Ratio Analysis; 
</v>
      </c>
      <c r="EM60" s="251" t="str">
        <f>IF(ISNUMBER(FIND(analysismethod9,'III_Plan comp 438.68 {Plan 4}'!CF$15)),"",'III_Plan comp 438.68 {Plan 4}'!CF$15&amp;analysismethod9)</f>
        <v xml:space="preserve">FTE Ratio Analysis; 
</v>
      </c>
      <c r="EN60" s="251" t="str">
        <f>IF(ISNUMBER(FIND(analysismethod9,'III_Plan comp 438.68 {Plan 4}'!CG$15)),"",'III_Plan comp 438.68 {Plan 4}'!CG$15&amp;analysismethod9)</f>
        <v xml:space="preserve">FTE Ratio Analysis; 
</v>
      </c>
      <c r="EO60" s="251" t="str">
        <f>IF(ISNUMBER(FIND(analysismethod9,'III_Plan comp 438.68 {Plan 4}'!CH$15)),"",'III_Plan comp 438.68 {Plan 4}'!CH$15&amp;analysismethod9)</f>
        <v xml:space="preserve">FTE Ratio Analysis; 
</v>
      </c>
      <c r="EP60" s="251" t="str">
        <f>IF(ISNUMBER(FIND(analysismethod9,'III_Plan comp 438.68 {Plan 4}'!CI$15)),"",'III_Plan comp 438.68 {Plan 4}'!CI$15&amp;analysismethod9)</f>
        <v xml:space="preserve">FTE Ratio Analysis; 
</v>
      </c>
      <c r="EQ60" s="251" t="str">
        <f>IF(ISNUMBER(FIND(analysismethod9,'III_Plan comp 438.68 {Plan 4}'!CJ$15)),"",'III_Plan comp 438.68 {Plan 4}'!CJ$15&amp;analysismethod9)</f>
        <v xml:space="preserve">FTE Ratio Analysis; 
</v>
      </c>
      <c r="ER60" s="251" t="str">
        <f>IF(ISNUMBER(FIND(analysismethod9,'III_Plan comp 438.68 {Plan 4}'!CK$15)),"",'III_Plan comp 438.68 {Plan 4}'!CK$15&amp;analysismethod9)</f>
        <v xml:space="preserve">FTE Ratio Analysis; 
</v>
      </c>
      <c r="ES60" s="251" t="str">
        <f>IF(ISNUMBER(FIND(analysismethod9,'III_Plan comp 438.68 {Plan 4}'!CL$15)),"",'III_Plan comp 438.68 {Plan 4}'!CL$15&amp;analysismethod9)</f>
        <v xml:space="preserve">FTE Ratio Analysis; 
</v>
      </c>
      <c r="ET60" s="251" t="str">
        <f>IF(ISNUMBER(FIND(analysismethod9,'III_Plan comp 438.68 {Plan 4}'!CM$15)),"",'III_Plan comp 438.68 {Plan 4}'!CM$15&amp;analysismethod9)</f>
        <v xml:space="preserve">FTE Ratio Analysis; 
</v>
      </c>
      <c r="EU60" s="251" t="str">
        <f>IF(ISNUMBER(FIND(analysismethod9,'III_Plan comp 438.68 {Plan 4}'!CN$15)),"",'III_Plan comp 438.68 {Plan 4}'!CN$15&amp;analysismethod9)</f>
        <v xml:space="preserve">FTE Ratio Analysis; 
</v>
      </c>
      <c r="EV60" s="251" t="str">
        <f>IF(ISNUMBER(FIND(analysismethod9,'III_Plan comp 438.68 {Plan 4}'!CO$15)),"",'III_Plan comp 438.68 {Plan 4}'!CO$15&amp;analysismethod9)</f>
        <v xml:space="preserve">FTE Ratio Analysis; 
</v>
      </c>
      <c r="EW60" s="251" t="str">
        <f>IF(ISNUMBER(FIND(analysismethod9,'III_Plan comp 438.68 {Plan 4}'!CP$15)),"",'III_Plan comp 438.68 {Plan 4}'!CP$15&amp;analysismethod9)</f>
        <v xml:space="preserve">FTE Ratio Analysis; 
</v>
      </c>
      <c r="EX60" s="251" t="str">
        <f>IF(ISNUMBER(FIND(analysismethod9,'III_Plan comp 438.68 {Plan 4}'!CQ$15)),"",'III_Plan comp 438.68 {Plan 4}'!CQ$15&amp;analysismethod9)</f>
        <v xml:space="preserve">FTE Ratio Analysis; 
</v>
      </c>
      <c r="EY60" s="251" t="str">
        <f>IF(ISNUMBER(FIND(analysismethod9,'III_Plan comp 438.68 {Plan 4}'!CR$15)),"",'III_Plan comp 438.68 {Plan 4}'!CR$15&amp;analysismethod9)</f>
        <v xml:space="preserve">FTE Ratio Analysis; 
</v>
      </c>
      <c r="EZ60" s="251" t="str">
        <f>IF(ISNUMBER(FIND(analysismethod9,'III_Plan comp 438.68 {Plan 4}'!CS$15)),"",'III_Plan comp 438.68 {Plan 4}'!CS$15&amp;analysismethod9)</f>
        <v xml:space="preserve">FTE Ratio Analysis; 
</v>
      </c>
      <c r="FA60" s="251" t="str">
        <f>IF(ISNUMBER(FIND(analysismethod9,'III_Plan comp 438.68 {Plan 4}'!CT$15)),"",'III_Plan comp 438.68 {Plan 4}'!CT$15&amp;analysismethod9)</f>
        <v xml:space="preserve">FTE Ratio Analysis; 
</v>
      </c>
      <c r="FB60" s="251" t="str">
        <f>IF(ISNUMBER(FIND(analysismethod9,'III_Plan comp 438.68 {Plan 4}'!CU$15)),"",'III_Plan comp 438.68 {Plan 4}'!CU$15&amp;analysismethod9)</f>
        <v xml:space="preserve">FTE Ratio Analysis; 
</v>
      </c>
      <c r="FC60" s="251" t="str">
        <f>IF(ISNUMBER(FIND(analysismethod9,'III_Plan comp 438.68 {Plan 4}'!CV$15)),"",'III_Plan comp 438.68 {Plan 4}'!CV$15&amp;analysismethod9)</f>
        <v xml:space="preserve">FTE Ratio Analysis; 
</v>
      </c>
      <c r="FD60" s="251" t="str">
        <f>IF(ISNUMBER(FIND(analysismethod9,'III_Plan comp 438.68 {Plan 4}'!CW$15)),"",'III_Plan comp 438.68 {Plan 4}'!CW$15&amp;analysismethod9)</f>
        <v xml:space="preserve">FTE Ratio Analysis; 
</v>
      </c>
      <c r="FE60" s="251" t="str">
        <f>IF(ISNUMBER(FIND(analysismethod9,'III_Plan comp 438.68 {Plan 4}'!CX$15)),"",'III_Plan comp 438.68 {Plan 4}'!CX$15&amp;analysismethod9)</f>
        <v xml:space="preserve">FTE Ratio Analysis; 
</v>
      </c>
      <c r="FF60" s="251" t="str">
        <f>IF(ISNUMBER(FIND(analysismethod9,'III_Plan comp 438.68 {Plan 4}'!CY$15)),"",'III_Plan comp 438.68 {Plan 4}'!CY$15&amp;analysismethod9)</f>
        <v xml:space="preserve">FTE Ratio Analysis; 
</v>
      </c>
      <c r="FG60" s="251" t="str">
        <f>IF(ISNUMBER(FIND(analysismethod9,'III_Plan comp 438.68 {Plan 4}'!CZ$15)),"",'III_Plan comp 438.68 {Plan 4}'!CZ$15&amp;analysismethod9)</f>
        <v xml:space="preserve">FTE Ratio Analysis; 
</v>
      </c>
    </row>
    <row r="61" spans="2:163" ht="14.4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Mandatory Provider Type Validation Analysis; 
</v>
      </c>
      <c r="BM61" s="254" t="str">
        <f>IF(ISNUMBER(FIND(analysismethod10,'III_Plan comp 438.68 {Plan 4}'!F$15)),"",'III_Plan comp 438.68 {Plan 4}'!F$15&amp;analysismethod10)</f>
        <v xml:space="preserve">Mandatory Provider Type Validation Analysis; 
</v>
      </c>
      <c r="BN61" s="254" t="str">
        <f>IF(ISNUMBER(FIND(analysismethod10,'III_Plan comp 438.68 {Plan 4}'!G$15)),"",'III_Plan comp 438.68 {Plan 4}'!G$15&amp;analysismethod10)</f>
        <v xml:space="preserve">Mandatory Provider Type Validation Analysis; 
</v>
      </c>
      <c r="BO61" s="254" t="str">
        <f>IF(ISNUMBER(FIND(analysismethod10,'III_Plan comp 438.68 {Plan 4}'!H$15)),"",'III_Plan comp 438.68 {Plan 4}'!H$15&amp;analysismethod10)</f>
        <v xml:space="preserve">Mandatory Provider Type Validation Analysis; 
</v>
      </c>
      <c r="BP61" s="254" t="str">
        <f>IF(ISNUMBER(FIND(analysismethod10,'III_Plan comp 438.68 {Plan 4}'!I$15)),"",'III_Plan comp 438.68 {Plan 4}'!I$15&amp;analysismethod10)</f>
        <v xml:space="preserve">Mandatory Provider Type Validation Analysis; 
</v>
      </c>
      <c r="BQ61" s="254" t="str">
        <f>IF(ISNUMBER(FIND(analysismethod10,'III_Plan comp 438.68 {Plan 4}'!J$15)),"",'III_Plan comp 438.68 {Plan 4}'!J$15&amp;analysismethod10)</f>
        <v xml:space="preserve">Mandatory Provider Type Validation Analysis; 
</v>
      </c>
      <c r="BR61" s="254" t="str">
        <f>IF(ISNUMBER(FIND(analysismethod10,'III_Plan comp 438.68 {Plan 4}'!K$15)),"",'III_Plan comp 438.68 {Plan 4}'!K$15&amp;analysismethod10)</f>
        <v xml:space="preserve">Mandatory Provider Type Validation Analysis; 
</v>
      </c>
      <c r="BS61" s="254" t="str">
        <f>IF(ISNUMBER(FIND(analysismethod10,'III_Plan comp 438.68 {Plan 4}'!L$15)),"",'III_Plan comp 438.68 {Plan 4}'!L$15&amp;analysismethod10)</f>
        <v xml:space="preserve">Mandatory Provider Type Validation Analysis; 
</v>
      </c>
      <c r="BT61" s="254" t="str">
        <f>IF(ISNUMBER(FIND(analysismethod10,'III_Plan comp 438.68 {Plan 4}'!M$15)),"",'III_Plan comp 438.68 {Plan 4}'!M$15&amp;analysismethod10)</f>
        <v xml:space="preserve">Mandatory Provider Type Validation Analysis; 
</v>
      </c>
      <c r="BU61" s="254" t="str">
        <f>IF(ISNUMBER(FIND(analysismethod10,'III_Plan comp 438.68 {Plan 4}'!N$15)),"",'III_Plan comp 438.68 {Plan 4}'!N$15&amp;analysismethod10)</f>
        <v xml:space="preserve">Mandatory Provider Type Validation Analysis; 
</v>
      </c>
      <c r="BV61" s="254" t="str">
        <f>IF(ISNUMBER(FIND(analysismethod10,'III_Plan comp 438.68 {Plan 4}'!O$15)),"",'III_Plan comp 438.68 {Plan 4}'!O$15&amp;analysismethod10)</f>
        <v xml:space="preserve">Mandatory Provider Type Validation Analysis; 
</v>
      </c>
      <c r="BW61" s="254" t="str">
        <f>IF(ISNUMBER(FIND(analysismethod10,'III_Plan comp 438.68 {Plan 4}'!P$15)),"",'III_Plan comp 438.68 {Plan 4}'!P$15&amp;analysismethod10)</f>
        <v xml:space="preserve">Mandatory Provider Type Validation Analysis; 
</v>
      </c>
      <c r="BX61" s="254" t="str">
        <f>IF(ISNUMBER(FIND(analysismethod10,'III_Plan comp 438.68 {Plan 4}'!Q$15)),"",'III_Plan comp 438.68 {Plan 4}'!Q$15&amp;analysismethod10)</f>
        <v xml:space="preserve">Mandatory Provider Type Validation Analysis; 
</v>
      </c>
      <c r="BY61" s="254" t="str">
        <f>IF(ISNUMBER(FIND(analysismethod10,'III_Plan comp 438.68 {Plan 4}'!R$15)),"",'III_Plan comp 438.68 {Plan 4}'!R$15&amp;analysismethod10)</f>
        <v xml:space="preserve">Mandatory Provider Type Validation Analysis; 
</v>
      </c>
      <c r="BZ61" s="254" t="str">
        <f>IF(ISNUMBER(FIND(analysismethod10,'III_Plan comp 438.68 {Plan 4}'!S$15)),"",'III_Plan comp 438.68 {Plan 4}'!S$15&amp;analysismethod10)</f>
        <v xml:space="preserve">Mandatory Provider Type Validation Analysis; 
</v>
      </c>
      <c r="CA61" s="254" t="str">
        <f>IF(ISNUMBER(FIND(analysismethod10,'III_Plan comp 438.68 {Plan 4}'!T$15)),"",'III_Plan comp 438.68 {Plan 4}'!T$15&amp;analysismethod10)</f>
        <v xml:space="preserve">Mandatory Provider Type Validation Analysis; 
</v>
      </c>
      <c r="CB61" s="254" t="str">
        <f>IF(ISNUMBER(FIND(analysismethod10,'III_Plan comp 438.68 {Plan 4}'!U$15)),"",'III_Plan comp 438.68 {Plan 4}'!U$15&amp;analysismethod10)</f>
        <v xml:space="preserve">Mandatory Provider Type Validation Analysis; 
</v>
      </c>
      <c r="CC61" s="254" t="str">
        <f>IF(ISNUMBER(FIND(analysismethod10,'III_Plan comp 438.68 {Plan 4}'!V$15)),"",'III_Plan comp 438.68 {Plan 4}'!V$15&amp;analysismethod10)</f>
        <v xml:space="preserve">Mandatory Provider Type Validation Analysis; 
</v>
      </c>
      <c r="CD61" s="254" t="str">
        <f>IF(ISNUMBER(FIND(analysismethod10,'III_Plan comp 438.68 {Plan 4}'!W$15)),"",'III_Plan comp 438.68 {Plan 4}'!W$15&amp;analysismethod10)</f>
        <v xml:space="preserve">Mandatory Provider Type Validation Analysis; 
</v>
      </c>
      <c r="CE61" s="254" t="str">
        <f>IF(ISNUMBER(FIND(analysismethod10,'III_Plan comp 438.68 {Plan 4}'!X$15)),"",'III_Plan comp 438.68 {Plan 4}'!X$15&amp;analysismethod10)</f>
        <v xml:space="preserve">Mandatory Provider Type Validation Analysis; 
</v>
      </c>
      <c r="CF61" s="254" t="str">
        <f>IF(ISNUMBER(FIND(analysismethod10,'III_Plan comp 438.68 {Plan 4}'!Y$15)),"",'III_Plan comp 438.68 {Plan 4}'!Y$15&amp;analysismethod10)</f>
        <v xml:space="preserve">Mandatory Provider Type Validation Analysis; 
</v>
      </c>
      <c r="CG61" s="254" t="str">
        <f>IF(ISNUMBER(FIND(analysismethod10,'III_Plan comp 438.68 {Plan 4}'!Z$15)),"",'III_Plan comp 438.68 {Plan 4}'!Z$15&amp;analysismethod10)</f>
        <v xml:space="preserve">Mandatory Provider Type Validation Analysis; 
</v>
      </c>
      <c r="CH61" s="254" t="str">
        <f>IF(ISNUMBER(FIND(analysismethod10,'III_Plan comp 438.68 {Plan 4}'!AA$15)),"",'III_Plan comp 438.68 {Plan 4}'!AA$15&amp;analysismethod10)</f>
        <v xml:space="preserve">Mandatory Provider Type Validation Analysis; 
</v>
      </c>
      <c r="CI61" s="254" t="str">
        <f>IF(ISNUMBER(FIND(analysismethod10,'III_Plan comp 438.68 {Plan 4}'!AB$15)),"",'III_Plan comp 438.68 {Plan 4}'!AB$15&amp;analysismethod10)</f>
        <v xml:space="preserve">Mandatory Provider Type Validation Analysis; 
</v>
      </c>
      <c r="CJ61" s="254" t="str">
        <f>IF(ISNUMBER(FIND(analysismethod10,'III_Plan comp 438.68 {Plan 4}'!AC$15)),"",'III_Plan comp 438.68 {Plan 4}'!AC$15&amp;analysismethod10)</f>
        <v xml:space="preserve">Mandatory Provider Type Validation Analysis; 
</v>
      </c>
      <c r="CK61" s="254" t="str">
        <f>IF(ISNUMBER(FIND(analysismethod10,'III_Plan comp 438.68 {Plan 4}'!AD$15)),"",'III_Plan comp 438.68 {Plan 4}'!AD$15&amp;analysismethod10)</f>
        <v xml:space="preserve">Mandatory Provider Type Validation Analysis; 
</v>
      </c>
      <c r="CL61" s="254" t="str">
        <f>IF(ISNUMBER(FIND(analysismethod10,'III_Plan comp 438.68 {Plan 4}'!AE$15)),"",'III_Plan comp 438.68 {Plan 4}'!AE$15&amp;analysismethod10)</f>
        <v xml:space="preserve">Mandatory Provider Type Validation Analysis; 
</v>
      </c>
      <c r="CM61" s="254" t="str">
        <f>IF(ISNUMBER(FIND(analysismethod10,'III_Plan comp 438.68 {Plan 4}'!AF$15)),"",'III_Plan comp 438.68 {Plan 4}'!AF$15&amp;analysismethod10)</f>
        <v xml:space="preserve">Mandatory Provider Type Validation Analysis; 
</v>
      </c>
      <c r="CN61" s="254" t="str">
        <f>IF(ISNUMBER(FIND(analysismethod10,'III_Plan comp 438.68 {Plan 4}'!AG$15)),"",'III_Plan comp 438.68 {Plan 4}'!AG$15&amp;analysismethod10)</f>
        <v xml:space="preserve">Mandatory Provider Type Validation Analysis; 
</v>
      </c>
      <c r="CO61" s="254" t="str">
        <f>IF(ISNUMBER(FIND(analysismethod10,'III_Plan comp 438.68 {Plan 4}'!AH$15)),"",'III_Plan comp 438.68 {Plan 4}'!AH$15&amp;analysismethod10)</f>
        <v xml:space="preserve">Mandatory Provider Type Validation Analysis; 
</v>
      </c>
      <c r="CP61" s="254" t="str">
        <f>IF(ISNUMBER(FIND(analysismethod10,'III_Plan comp 438.68 {Plan 4}'!AI$15)),"",'III_Plan comp 438.68 {Plan 4}'!AI$15&amp;analysismethod10)</f>
        <v xml:space="preserve">Mandatory Provider Type Validation Analysis; 
</v>
      </c>
      <c r="CQ61" s="254" t="str">
        <f>IF(ISNUMBER(FIND(analysismethod10,'III_Plan comp 438.68 {Plan 4}'!AJ$15)),"",'III_Plan comp 438.68 {Plan 4}'!AJ$15&amp;analysismethod10)</f>
        <v xml:space="preserve">Mandatory Provider Type Validation Analysis; 
</v>
      </c>
      <c r="CR61" s="254" t="str">
        <f>IF(ISNUMBER(FIND(analysismethod10,'III_Plan comp 438.68 {Plan 4}'!AK$15)),"",'III_Plan comp 438.68 {Plan 4}'!AK$15&amp;analysismethod10)</f>
        <v xml:space="preserve">Mandatory Provider Type Validation Analysis; 
</v>
      </c>
      <c r="CS61" s="254" t="str">
        <f>IF(ISNUMBER(FIND(analysismethod10,'III_Plan comp 438.68 {Plan 4}'!AL$15)),"",'III_Plan comp 438.68 {Plan 4}'!AL$15&amp;analysismethod10)</f>
        <v xml:space="preserve">Mandatory Provider Type Validation Analysis; 
</v>
      </c>
      <c r="CT61" s="254" t="str">
        <f>IF(ISNUMBER(FIND(analysismethod10,'III_Plan comp 438.68 {Plan 4}'!AM$15)),"",'III_Plan comp 438.68 {Plan 4}'!AM$15&amp;analysismethod10)</f>
        <v xml:space="preserve">Mandatory Provider Type Validation Analysis; 
</v>
      </c>
      <c r="CU61" s="254" t="str">
        <f>IF(ISNUMBER(FIND(analysismethod10,'III_Plan comp 438.68 {Plan 4}'!AN$15)),"",'III_Plan comp 438.68 {Plan 4}'!AN$15&amp;analysismethod10)</f>
        <v xml:space="preserve">Mandatory Provider Type Validation Analysis; 
</v>
      </c>
      <c r="CV61" s="254" t="str">
        <f>IF(ISNUMBER(FIND(analysismethod10,'III_Plan comp 438.68 {Plan 4}'!AO$15)),"",'III_Plan comp 438.68 {Plan 4}'!AO$15&amp;analysismethod10)</f>
        <v xml:space="preserve">Mandatory Provider Type Validation Analysis; 
</v>
      </c>
      <c r="CW61" s="254" t="str">
        <f>IF(ISNUMBER(FIND(analysismethod10,'III_Plan comp 438.68 {Plan 4}'!AP$15)),"",'III_Plan comp 438.68 {Plan 4}'!AP$15&amp;analysismethod10)</f>
        <v xml:space="preserve">Mandatory Provider Type Validation Analysis; 
</v>
      </c>
      <c r="CX61" s="254" t="str">
        <f>IF(ISNUMBER(FIND(analysismethod10,'III_Plan comp 438.68 {Plan 4}'!AQ$15)),"",'III_Plan comp 438.68 {Plan 4}'!AQ$15&amp;analysismethod10)</f>
        <v xml:space="preserve">Mandatory Provider Type Validation Analysis; 
</v>
      </c>
      <c r="CY61" s="254" t="str">
        <f>IF(ISNUMBER(FIND(analysismethod10,'III_Plan comp 438.68 {Plan 4}'!AR$15)),"",'III_Plan comp 438.68 {Plan 4}'!AR$15&amp;analysismethod10)</f>
        <v xml:space="preserve">Mandatory Provider Type Validation Analysis; 
</v>
      </c>
      <c r="CZ61" s="254" t="str">
        <f>IF(ISNUMBER(FIND(analysismethod10,'III_Plan comp 438.68 {Plan 4}'!AS$15)),"",'III_Plan comp 438.68 {Plan 4}'!AS$15&amp;analysismethod10)</f>
        <v xml:space="preserve">Mandatory Provider Type Validation Analysis; 
</v>
      </c>
      <c r="DA61" s="254" t="str">
        <f>IF(ISNUMBER(FIND(analysismethod10,'III_Plan comp 438.68 {Plan 4}'!AT$15)),"",'III_Plan comp 438.68 {Plan 4}'!AT$15&amp;analysismethod10)</f>
        <v xml:space="preserve">Mandatory Provider Type Validation Analysis; 
</v>
      </c>
      <c r="DB61" s="254" t="str">
        <f>IF(ISNUMBER(FIND(analysismethod10,'III_Plan comp 438.68 {Plan 4}'!AU$15)),"",'III_Plan comp 438.68 {Plan 4}'!AU$15&amp;analysismethod10)</f>
        <v xml:space="preserve">Mandatory Provider Type Validation Analysis; 
</v>
      </c>
      <c r="DC61" s="254" t="str">
        <f>IF(ISNUMBER(FIND(analysismethod10,'III_Plan comp 438.68 {Plan 4}'!AV$15)),"",'III_Plan comp 438.68 {Plan 4}'!AV$15&amp;analysismethod10)</f>
        <v xml:space="preserve">Mandatory Provider Type Validation Analysis; 
</v>
      </c>
      <c r="DD61" s="254" t="str">
        <f>IF(ISNUMBER(FIND(analysismethod10,'III_Plan comp 438.68 {Plan 4}'!AW$15)),"",'III_Plan comp 438.68 {Plan 4}'!AW$15&amp;analysismethod10)</f>
        <v xml:space="preserve">Mandatory Provider Type Validation Analysis; 
</v>
      </c>
      <c r="DE61" s="254" t="str">
        <f>IF(ISNUMBER(FIND(analysismethod10,'III_Plan comp 438.68 {Plan 4}'!AX$15)),"",'III_Plan comp 438.68 {Plan 4}'!AX$15&amp;analysismethod10)</f>
        <v xml:space="preserve">Mandatory Provider Type Validation Analysis; 
</v>
      </c>
      <c r="DF61" s="254" t="str">
        <f>IF(ISNUMBER(FIND(analysismethod10,'III_Plan comp 438.68 {Plan 4}'!AY$15)),"",'III_Plan comp 438.68 {Plan 4}'!AY$15&amp;analysismethod10)</f>
        <v xml:space="preserve">Mandatory Provider Type Validation Analysis; 
</v>
      </c>
      <c r="DG61" s="254" t="str">
        <f>IF(ISNUMBER(FIND(analysismethod10,'III_Plan comp 438.68 {Plan 4}'!AZ$15)),"",'III_Plan comp 438.68 {Plan 4}'!AZ$15&amp;analysismethod10)</f>
        <v xml:space="preserve">Mandatory Provider Type Validation Analysis; 
</v>
      </c>
      <c r="DH61" s="254" t="str">
        <f>IF(ISNUMBER(FIND(analysismethod10,'III_Plan comp 438.68 {Plan 4}'!BA$15)),"",'III_Plan comp 438.68 {Plan 4}'!BA$15&amp;analysismethod10)</f>
        <v xml:space="preserve">Mandatory Provider Type Validation Analysis; 
</v>
      </c>
      <c r="DI61" s="254" t="str">
        <f>IF(ISNUMBER(FIND(analysismethod10,'III_Plan comp 438.68 {Plan 4}'!BB$15)),"",'III_Plan comp 438.68 {Plan 4}'!BB$15&amp;analysismethod10)</f>
        <v xml:space="preserve">Mandatory Provider Type Validation Analysis; 
</v>
      </c>
      <c r="DJ61" s="254" t="str">
        <f>IF(ISNUMBER(FIND(analysismethod10,'III_Plan comp 438.68 {Plan 4}'!BC$15)),"",'III_Plan comp 438.68 {Plan 4}'!BC$15&amp;analysismethod10)</f>
        <v xml:space="preserve">Mandatory Provider Type Validation Analysis; 
</v>
      </c>
      <c r="DK61" s="254" t="str">
        <f>IF(ISNUMBER(FIND(analysismethod10,'III_Plan comp 438.68 {Plan 4}'!BD$15)),"",'III_Plan comp 438.68 {Plan 4}'!BD$15&amp;analysismethod10)</f>
        <v xml:space="preserve">Mandatory Provider Type Validation Analysis; 
</v>
      </c>
      <c r="DL61" s="254" t="str">
        <f>IF(ISNUMBER(FIND(analysismethod10,'III_Plan comp 438.68 {Plan 4}'!BE$15)),"",'III_Plan comp 438.68 {Plan 4}'!BE$15&amp;analysismethod10)</f>
        <v xml:space="preserve">Mandatory Provider Type Validation Analysis; 
</v>
      </c>
      <c r="DM61" s="254" t="str">
        <f>IF(ISNUMBER(FIND(analysismethod10,'III_Plan comp 438.68 {Plan 4}'!BF$15)),"",'III_Plan comp 438.68 {Plan 4}'!BF$15&amp;analysismethod10)</f>
        <v xml:space="preserve">Mandatory Provider Type Validation Analysis; 
</v>
      </c>
      <c r="DN61" s="254" t="str">
        <f>IF(ISNUMBER(FIND(analysismethod10,'III_Plan comp 438.68 {Plan 4}'!BG$15)),"",'III_Plan comp 438.68 {Plan 4}'!BG$15&amp;analysismethod10)</f>
        <v xml:space="preserve">Mandatory Provider Type Validation Analysis; 
</v>
      </c>
      <c r="DO61" s="254" t="str">
        <f>IF(ISNUMBER(FIND(analysismethod10,'III_Plan comp 438.68 {Plan 4}'!BH$15)),"",'III_Plan comp 438.68 {Plan 4}'!BH$15&amp;analysismethod10)</f>
        <v xml:space="preserve">Mandatory Provider Type Validation Analysis; 
</v>
      </c>
      <c r="DP61" s="254" t="str">
        <f>IF(ISNUMBER(FIND(analysismethod10,'III_Plan comp 438.68 {Plan 4}'!BI$15)),"",'III_Plan comp 438.68 {Plan 4}'!BI$15&amp;analysismethod10)</f>
        <v xml:space="preserve">Mandatory Provider Type Validation Analysis; 
</v>
      </c>
      <c r="DQ61" s="254" t="str">
        <f>IF(ISNUMBER(FIND(analysismethod10,'III_Plan comp 438.68 {Plan 4}'!BJ$15)),"",'III_Plan comp 438.68 {Plan 4}'!BJ$15&amp;analysismethod10)</f>
        <v xml:space="preserve">Mandatory Provider Type Validation Analysis; 
</v>
      </c>
      <c r="DR61" s="254" t="str">
        <f>IF(ISNUMBER(FIND(analysismethod10,'III_Plan comp 438.68 {Plan 4}'!BK$15)),"",'III_Plan comp 438.68 {Plan 4}'!BK$15&amp;analysismethod10)</f>
        <v xml:space="preserve">Mandatory Provider Type Validation Analysis; 
</v>
      </c>
      <c r="DS61" s="254" t="str">
        <f>IF(ISNUMBER(FIND(analysismethod10,'III_Plan comp 438.68 {Plan 4}'!BL$15)),"",'III_Plan comp 438.68 {Plan 4}'!BL$15&amp;analysismethod10)</f>
        <v xml:space="preserve">Mandatory Provider Type Validation Analysis; 
</v>
      </c>
      <c r="DT61" s="254" t="str">
        <f>IF(ISNUMBER(FIND(analysismethod10,'III_Plan comp 438.68 {Plan 4}'!BM$15)),"",'III_Plan comp 438.68 {Plan 4}'!BM$15&amp;analysismethod10)</f>
        <v xml:space="preserve">Mandatory Provider Type Validation Analysis; 
</v>
      </c>
      <c r="DU61" s="254" t="str">
        <f>IF(ISNUMBER(FIND(analysismethod10,'III_Plan comp 438.68 {Plan 4}'!BN$15)),"",'III_Plan comp 438.68 {Plan 4}'!BN$15&amp;analysismethod10)</f>
        <v xml:space="preserve">Mandatory Provider Type Validation Analysis; 
</v>
      </c>
      <c r="DV61" s="254" t="str">
        <f>IF(ISNUMBER(FIND(analysismethod10,'III_Plan comp 438.68 {Plan 4}'!BO$15)),"",'III_Plan comp 438.68 {Plan 4}'!BO$15&amp;analysismethod10)</f>
        <v xml:space="preserve">Mandatory Provider Type Validation Analysis; 
</v>
      </c>
      <c r="DW61" s="254" t="str">
        <f>IF(ISNUMBER(FIND(analysismethod10,'III_Plan comp 438.68 {Plan 4}'!BP$15)),"",'III_Plan comp 438.68 {Plan 4}'!BP$15&amp;analysismethod10)</f>
        <v xml:space="preserve">Mandatory Provider Type Validation Analysis; 
</v>
      </c>
      <c r="DX61" s="254" t="str">
        <f>IF(ISNUMBER(FIND(analysismethod10,'III_Plan comp 438.68 {Plan 4}'!BQ$15)),"",'III_Plan comp 438.68 {Plan 4}'!BQ$15&amp;analysismethod10)</f>
        <v xml:space="preserve">Mandatory Provider Type Validation Analysis; 
</v>
      </c>
      <c r="DY61" s="254" t="str">
        <f>IF(ISNUMBER(FIND(analysismethod10,'III_Plan comp 438.68 {Plan 4}'!BR$15)),"",'III_Plan comp 438.68 {Plan 4}'!BR$15&amp;analysismethod10)</f>
        <v xml:space="preserve">Mandatory Provider Type Validation Analysis; 
</v>
      </c>
      <c r="DZ61" s="254" t="str">
        <f>IF(ISNUMBER(FIND(analysismethod10,'III_Plan comp 438.68 {Plan 4}'!BS$15)),"",'III_Plan comp 438.68 {Plan 4}'!BS$15&amp;analysismethod10)</f>
        <v xml:space="preserve">Mandatory Provider Type Validation Analysis; 
</v>
      </c>
      <c r="EA61" s="254" t="str">
        <f>IF(ISNUMBER(FIND(analysismethod10,'III_Plan comp 438.68 {Plan 4}'!BT$15)),"",'III_Plan comp 438.68 {Plan 4}'!BT$15&amp;analysismethod10)</f>
        <v xml:space="preserve">Mandatory Provider Type Validation Analysis; 
</v>
      </c>
      <c r="EB61" s="254" t="str">
        <f>IF(ISNUMBER(FIND(analysismethod10,'III_Plan comp 438.68 {Plan 4}'!BU$15)),"",'III_Plan comp 438.68 {Plan 4}'!BU$15&amp;analysismethod10)</f>
        <v xml:space="preserve">Mandatory Provider Type Validation Analysis; 
</v>
      </c>
      <c r="EC61" s="254" t="str">
        <f>IF(ISNUMBER(FIND(analysismethod10,'III_Plan comp 438.68 {Plan 4}'!BV$15)),"",'III_Plan comp 438.68 {Plan 4}'!BV$15&amp;analysismethod10)</f>
        <v xml:space="preserve">Mandatory Provider Type Validation Analysis; 
</v>
      </c>
      <c r="ED61" s="254" t="str">
        <f>IF(ISNUMBER(FIND(analysismethod10,'III_Plan comp 438.68 {Plan 4}'!BW$15)),"",'III_Plan comp 438.68 {Plan 4}'!BW$15&amp;analysismethod10)</f>
        <v xml:space="preserve">Mandatory Provider Type Validation Analysis; 
</v>
      </c>
      <c r="EE61" s="254" t="str">
        <f>IF(ISNUMBER(FIND(analysismethod10,'III_Plan comp 438.68 {Plan 4}'!BX$15)),"",'III_Plan comp 438.68 {Plan 4}'!BX$15&amp;analysismethod10)</f>
        <v xml:space="preserve">Mandatory Provider Type Validation Analysis; 
</v>
      </c>
      <c r="EF61" s="254" t="str">
        <f>IF(ISNUMBER(FIND(analysismethod10,'III_Plan comp 438.68 {Plan 4}'!BY$15)),"",'III_Plan comp 438.68 {Plan 4}'!BY$15&amp;analysismethod10)</f>
        <v xml:space="preserve">Mandatory Provider Type Validation Analysis; 
</v>
      </c>
      <c r="EG61" s="254" t="str">
        <f>IF(ISNUMBER(FIND(analysismethod10,'III_Plan comp 438.68 {Plan 4}'!BZ$15)),"",'III_Plan comp 438.68 {Plan 4}'!BZ$15&amp;analysismethod10)</f>
        <v xml:space="preserve">Mandatory Provider Type Validation Analysis; 
</v>
      </c>
      <c r="EH61" s="254" t="str">
        <f>IF(ISNUMBER(FIND(analysismethod10,'III_Plan comp 438.68 {Plan 4}'!CA$15)),"",'III_Plan comp 438.68 {Plan 4}'!CA$15&amp;analysismethod10)</f>
        <v xml:space="preserve">Mandatory Provider Type Validation Analysis; 
</v>
      </c>
      <c r="EI61" s="254" t="str">
        <f>IF(ISNUMBER(FIND(analysismethod10,'III_Plan comp 438.68 {Plan 4}'!CB$15)),"",'III_Plan comp 438.68 {Plan 4}'!CB$15&amp;analysismethod10)</f>
        <v xml:space="preserve">Mandatory Provider Type Validation Analysis; 
</v>
      </c>
      <c r="EJ61" s="254" t="str">
        <f>IF(ISNUMBER(FIND(analysismethod10,'III_Plan comp 438.68 {Plan 4}'!CC$15)),"",'III_Plan comp 438.68 {Plan 4}'!CC$15&amp;analysismethod10)</f>
        <v xml:space="preserve">Mandatory Provider Type Validation Analysis; 
</v>
      </c>
      <c r="EK61" s="254" t="str">
        <f>IF(ISNUMBER(FIND(analysismethod10,'III_Plan comp 438.68 {Plan 4}'!CD$15)),"",'III_Plan comp 438.68 {Plan 4}'!CD$15&amp;analysismethod10)</f>
        <v xml:space="preserve">Mandatory Provider Type Validation Analysis; 
</v>
      </c>
      <c r="EL61" s="254" t="str">
        <f>IF(ISNUMBER(FIND(analysismethod10,'III_Plan comp 438.68 {Plan 4}'!CE$15)),"",'III_Plan comp 438.68 {Plan 4}'!CE$15&amp;analysismethod10)</f>
        <v xml:space="preserve">Mandatory Provider Type Validation Analysis; 
</v>
      </c>
      <c r="EM61" s="254" t="str">
        <f>IF(ISNUMBER(FIND(analysismethod10,'III_Plan comp 438.68 {Plan 4}'!CF$15)),"",'III_Plan comp 438.68 {Plan 4}'!CF$15&amp;analysismethod10)</f>
        <v xml:space="preserve">Mandatory Provider Type Validation Analysis; 
</v>
      </c>
      <c r="EN61" s="254" t="str">
        <f>IF(ISNUMBER(FIND(analysismethod10,'III_Plan comp 438.68 {Plan 4}'!CG$15)),"",'III_Plan comp 438.68 {Plan 4}'!CG$15&amp;analysismethod10)</f>
        <v xml:space="preserve">Mandatory Provider Type Validation Analysis; 
</v>
      </c>
      <c r="EO61" s="254" t="str">
        <f>IF(ISNUMBER(FIND(analysismethod10,'III_Plan comp 438.68 {Plan 4}'!CH$15)),"",'III_Plan comp 438.68 {Plan 4}'!CH$15&amp;analysismethod10)</f>
        <v xml:space="preserve">Mandatory Provider Type Validation Analysis; 
</v>
      </c>
      <c r="EP61" s="254" t="str">
        <f>IF(ISNUMBER(FIND(analysismethod10,'III_Plan comp 438.68 {Plan 4}'!CI$15)),"",'III_Plan comp 438.68 {Plan 4}'!CI$15&amp;analysismethod10)</f>
        <v xml:space="preserve">Mandatory Provider Type Validation Analysis; 
</v>
      </c>
      <c r="EQ61" s="254" t="str">
        <f>IF(ISNUMBER(FIND(analysismethod10,'III_Plan comp 438.68 {Plan 4}'!CJ$15)),"",'III_Plan comp 438.68 {Plan 4}'!CJ$15&amp;analysismethod10)</f>
        <v xml:space="preserve">Mandatory Provider Type Validation Analysis; 
</v>
      </c>
      <c r="ER61" s="254" t="str">
        <f>IF(ISNUMBER(FIND(analysismethod10,'III_Plan comp 438.68 {Plan 4}'!CK$15)),"",'III_Plan comp 438.68 {Plan 4}'!CK$15&amp;analysismethod10)</f>
        <v xml:space="preserve">Mandatory Provider Type Validation Analysis; 
</v>
      </c>
      <c r="ES61" s="254" t="str">
        <f>IF(ISNUMBER(FIND(analysismethod10,'III_Plan comp 438.68 {Plan 4}'!CL$15)),"",'III_Plan comp 438.68 {Plan 4}'!CL$15&amp;analysismethod10)</f>
        <v xml:space="preserve">Mandatory Provider Type Validation Analysis; 
</v>
      </c>
      <c r="ET61" s="254" t="str">
        <f>IF(ISNUMBER(FIND(analysismethod10,'III_Plan comp 438.68 {Plan 4}'!CM$15)),"",'III_Plan comp 438.68 {Plan 4}'!CM$15&amp;analysismethod10)</f>
        <v xml:space="preserve">Mandatory Provider Type Validation Analysis; 
</v>
      </c>
      <c r="EU61" s="254" t="str">
        <f>IF(ISNUMBER(FIND(analysismethod10,'III_Plan comp 438.68 {Plan 4}'!CN$15)),"",'III_Plan comp 438.68 {Plan 4}'!CN$15&amp;analysismethod10)</f>
        <v xml:space="preserve">Mandatory Provider Type Validation Analysis; 
</v>
      </c>
      <c r="EV61" s="254" t="str">
        <f>IF(ISNUMBER(FIND(analysismethod10,'III_Plan comp 438.68 {Plan 4}'!CO$15)),"",'III_Plan comp 438.68 {Plan 4}'!CO$15&amp;analysismethod10)</f>
        <v xml:space="preserve">Mandatory Provider Type Validation Analysis; 
</v>
      </c>
      <c r="EW61" s="254" t="str">
        <f>IF(ISNUMBER(FIND(analysismethod10,'III_Plan comp 438.68 {Plan 4}'!CP$15)),"",'III_Plan comp 438.68 {Plan 4}'!CP$15&amp;analysismethod10)</f>
        <v xml:space="preserve">Mandatory Provider Type Validation Analysis; 
</v>
      </c>
      <c r="EX61" s="254" t="str">
        <f>IF(ISNUMBER(FIND(analysismethod10,'III_Plan comp 438.68 {Plan 4}'!CQ$15)),"",'III_Plan comp 438.68 {Plan 4}'!CQ$15&amp;analysismethod10)</f>
        <v xml:space="preserve">Mandatory Provider Type Validation Analysis; 
</v>
      </c>
      <c r="EY61" s="254" t="str">
        <f>IF(ISNUMBER(FIND(analysismethod10,'III_Plan comp 438.68 {Plan 4}'!CR$15)),"",'III_Plan comp 438.68 {Plan 4}'!CR$15&amp;analysismethod10)</f>
        <v xml:space="preserve">Mandatory Provider Type Validation Analysis; 
</v>
      </c>
      <c r="EZ61" s="254" t="str">
        <f>IF(ISNUMBER(FIND(analysismethod10,'III_Plan comp 438.68 {Plan 4}'!CS$15)),"",'III_Plan comp 438.68 {Plan 4}'!CS$15&amp;analysismethod10)</f>
        <v xml:space="preserve">Mandatory Provider Type Validation Analysis; 
</v>
      </c>
      <c r="FA61" s="254" t="str">
        <f>IF(ISNUMBER(FIND(analysismethod10,'III_Plan comp 438.68 {Plan 4}'!CT$15)),"",'III_Plan comp 438.68 {Plan 4}'!CT$15&amp;analysismethod10)</f>
        <v xml:space="preserve">Mandatory Provider Type Validation Analysis; 
</v>
      </c>
      <c r="FB61" s="254" t="str">
        <f>IF(ISNUMBER(FIND(analysismethod10,'III_Plan comp 438.68 {Plan 4}'!CU$15)),"",'III_Plan comp 438.68 {Plan 4}'!CU$15&amp;analysismethod10)</f>
        <v xml:space="preserve">Mandatory Provider Type Validation Analysis; 
</v>
      </c>
      <c r="FC61" s="254" t="str">
        <f>IF(ISNUMBER(FIND(analysismethod10,'III_Plan comp 438.68 {Plan 4}'!CV$15)),"",'III_Plan comp 438.68 {Plan 4}'!CV$15&amp;analysismethod10)</f>
        <v xml:space="preserve">Mandatory Provider Type Validation Analysis; 
</v>
      </c>
      <c r="FD61" s="254" t="str">
        <f>IF(ISNUMBER(FIND(analysismethod10,'III_Plan comp 438.68 {Plan 4}'!CW$15)),"",'III_Plan comp 438.68 {Plan 4}'!CW$15&amp;analysismethod10)</f>
        <v xml:space="preserve">Mandatory Provider Type Validation Analysis; 
</v>
      </c>
      <c r="FE61" s="254" t="str">
        <f>IF(ISNUMBER(FIND(analysismethod10,'III_Plan comp 438.68 {Plan 4}'!CX$15)),"",'III_Plan comp 438.68 {Plan 4}'!CX$15&amp;analysismethod10)</f>
        <v xml:space="preserve">Mandatory Provider Type Validation Analysis; 
</v>
      </c>
      <c r="FF61" s="254" t="str">
        <f>IF(ISNUMBER(FIND(analysismethod10,'III_Plan comp 438.68 {Plan 4}'!CY$15)),"",'III_Plan comp 438.68 {Plan 4}'!CY$15&amp;analysismethod10)</f>
        <v xml:space="preserve">Mandatory Provider Type Validation Analysis; 
</v>
      </c>
      <c r="FG61" s="254" t="str">
        <f>IF(ISNUMBER(FIND(analysismethod10,'III_Plan comp 438.68 {Plan 4}'!CZ$15)),"",'III_Plan comp 438.68 {Plan 4}'!CZ$15&amp;analysismethod10)</f>
        <v xml:space="preserve">Mandatory Provider Type Validation Analysis; 
</v>
      </c>
    </row>
    <row r="62" spans="2:163" ht="14.45" thickTop="1"/>
    <row r="63" spans="2:163" ht="14.45" thickBot="1"/>
    <row r="64" spans="2:163" ht="14.4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Geomapping; 
</v>
      </c>
      <c r="BS64" s="248" t="str">
        <f>IF(ISNUMBER(FIND(analysismethod1,'III_Plan comp 438.68 {Plan 5}'!L$15)),"",'III_Plan comp 438.68 {Plan 5}'!L$15&amp;analysismethod1)</f>
        <v xml:space="preserve">Geomapping; 
</v>
      </c>
      <c r="BT64" s="248" t="str">
        <f>IF(ISNUMBER(FIND(analysismethod1,'III_Plan comp 438.68 {Plan 5}'!M$15)),"",'III_Plan comp 438.68 {Plan 5}'!M$15&amp;analysismethod1)</f>
        <v xml:space="preserve">Geomapping; 
</v>
      </c>
      <c r="BU64" s="248" t="str">
        <f>IF(ISNUMBER(FIND(analysismethod1,'III_Plan comp 438.68 {Plan 5}'!N$15)),"",'III_Plan comp 438.68 {Plan 5}'!N$15&amp;analysismethod1)</f>
        <v xml:space="preserve">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xml:space="preserve">Plan Provider Directory Review; 
</v>
      </c>
      <c r="BL65" s="251" t="str">
        <f>IF(ISNUMBER(FIND(analysismethod2,'III_Plan comp 438.68 {Plan 5}'!E$15)),"",'III_Plan comp 438.68 {Plan 5}'!E$15&amp;analysismethod2)</f>
        <v xml:space="preserve">Plan Provider Directory Review; 
</v>
      </c>
      <c r="BM65" s="251" t="str">
        <f>IF(ISNUMBER(FIND(analysismethod2,'III_Plan comp 438.68 {Plan 5}'!F$15)),"",'III_Plan comp 438.68 {Plan 5}'!F$15&amp;analysismethod2)</f>
        <v xml:space="preserve">Plan Provider Directory Review; 
</v>
      </c>
      <c r="BN65" s="251" t="str">
        <f>IF(ISNUMBER(FIND(analysismethod2,'III_Plan comp 438.68 {Plan 5}'!G$15)),"",'III_Plan comp 438.68 {Plan 5}'!G$15&amp;analysismethod2)</f>
        <v xml:space="preserve">Plan Provider Directory Review; 
</v>
      </c>
      <c r="BO65" s="251" t="str">
        <f>IF(ISNUMBER(FIND(analysismethod2,'III_Plan comp 438.68 {Plan 5}'!H$15)),"",'III_Plan comp 438.68 {Plan 5}'!H$15&amp;analysismethod2)</f>
        <v xml:space="preserve">Plan Provider Directory Review; 
</v>
      </c>
      <c r="BP65" s="251" t="str">
        <f>IF(ISNUMBER(FIND(analysismethod2,'III_Plan comp 438.68 {Plan 5}'!I$15)),"",'III_Plan comp 438.68 {Plan 5}'!I$15&amp;analysismethod2)</f>
        <v xml:space="preserve">Plan Provider Directory Review; 
</v>
      </c>
      <c r="BQ65" s="251" t="str">
        <f>IF(ISNUMBER(FIND(analysismethod2,'III_Plan comp 438.68 {Plan 5}'!J$15)),"",'III_Plan comp 438.68 {Plan 5}'!J$15&amp;analysismethod2)</f>
        <v xml:space="preserve">Plan Provider Directory Review; 
</v>
      </c>
      <c r="BR65" s="251" t="str">
        <f>IF(ISNUMBER(FIND(analysismethod2,'III_Plan comp 438.68 {Plan 5}'!K$15)),"",'III_Plan comp 438.68 {Plan 5}'!K$15&amp;analysismethod2)</f>
        <v xml:space="preserve">Plan Provider Directory Review; 
</v>
      </c>
      <c r="BS65" s="251" t="str">
        <f>IF(ISNUMBER(FIND(analysismethod2,'III_Plan comp 438.68 {Plan 5}'!L$15)),"",'III_Plan comp 438.68 {Plan 5}'!L$15&amp;analysismethod2)</f>
        <v xml:space="preserve">Plan Provider Directory Review; 
</v>
      </c>
      <c r="BT65" s="251" t="str">
        <f>IF(ISNUMBER(FIND(analysismethod2,'III_Plan comp 438.68 {Plan 5}'!M$15)),"",'III_Plan comp 438.68 {Plan 5}'!M$15&amp;analysismethod2)</f>
        <v xml:space="preserve">Plan Provider Directory Review; 
</v>
      </c>
      <c r="BU65" s="251" t="str">
        <f>IF(ISNUMBER(FIND(analysismethod2,'III_Plan comp 438.68 {Plan 5}'!N$15)),"",'III_Plan comp 438.68 {Plan 5}'!N$15&amp;analysismethod2)</f>
        <v xml:space="preserve">Plan Provider Directory Review; 
</v>
      </c>
      <c r="BV65" s="251" t="str">
        <f>IF(ISNUMBER(FIND(analysismethod2,'III_Plan comp 438.68 {Plan 5}'!O$15)),"",'III_Plan comp 438.68 {Plan 5}'!O$15&amp;analysismethod2)</f>
        <v xml:space="preserve">Plan Provider Directory Review; 
</v>
      </c>
      <c r="BW65" s="251" t="str">
        <f>IF(ISNUMBER(FIND(analysismethod2,'III_Plan comp 438.68 {Plan 5}'!P$15)),"",'III_Plan comp 438.68 {Plan 5}'!P$15&amp;analysismethod2)</f>
        <v xml:space="preserve">Plan Provider Directory Review; 
</v>
      </c>
      <c r="BX65" s="251" t="str">
        <f>IF(ISNUMBER(FIND(analysismethod2,'III_Plan comp 438.68 {Plan 5}'!Q$15)),"",'III_Plan comp 438.68 {Plan 5}'!Q$15&amp;analysismethod2)</f>
        <v xml:space="preserve">Plan Provider Directory Review; 
</v>
      </c>
      <c r="BY65" s="251" t="str">
        <f>IF(ISNUMBER(FIND(analysismethod2,'III_Plan comp 438.68 {Plan 5}'!R$15)),"",'III_Plan comp 438.68 {Plan 5}'!R$15&amp;analysismethod2)</f>
        <v xml:space="preserve">Plan Provider Directory Review; 
</v>
      </c>
      <c r="BZ65" s="251" t="str">
        <f>IF(ISNUMBER(FIND(analysismethod2,'III_Plan comp 438.68 {Plan 5}'!S$15)),"",'III_Plan comp 438.68 {Plan 5}'!S$15&amp;analysismethod2)</f>
        <v xml:space="preserve">Plan Provider Directory Review; 
</v>
      </c>
      <c r="CA65" s="251" t="str">
        <f>IF(ISNUMBER(FIND(analysismethod2,'III_Plan comp 438.68 {Plan 5}'!T$15)),"",'III_Plan comp 438.68 {Plan 5}'!T$15&amp;analysismethod2)</f>
        <v xml:space="preserve">Plan Provider Directory Review; 
</v>
      </c>
      <c r="CB65" s="251" t="str">
        <f>IF(ISNUMBER(FIND(analysismethod2,'III_Plan comp 438.68 {Plan 5}'!U$15)),"",'III_Plan comp 438.68 {Plan 5}'!U$15&amp;analysismethod2)</f>
        <v xml:space="preserve">Plan Provider Directory Review; 
</v>
      </c>
      <c r="CC65" s="251" t="str">
        <f>IF(ISNUMBER(FIND(analysismethod2,'III_Plan comp 438.68 {Plan 5}'!V$15)),"",'III_Plan comp 438.68 {Plan 5}'!V$15&amp;analysismethod2)</f>
        <v xml:space="preserve">Plan Provider Directory Review; 
</v>
      </c>
      <c r="CD65" s="251" t="str">
        <f>IF(ISNUMBER(FIND(analysismethod2,'III_Plan comp 438.68 {Plan 5}'!W$15)),"",'III_Plan comp 438.68 {Plan 5}'!W$15&amp;analysismethod2)</f>
        <v xml:space="preserve">Plan Provider Directory Review; 
</v>
      </c>
      <c r="CE65" s="251" t="str">
        <f>IF(ISNUMBER(FIND(analysismethod2,'III_Plan comp 438.68 {Plan 5}'!X$15)),"",'III_Plan comp 438.68 {Plan 5}'!X$15&amp;analysismethod2)</f>
        <v xml:space="preserve">Plan Provider Directory Review; 
</v>
      </c>
      <c r="CF65" s="251" t="str">
        <f>IF(ISNUMBER(FIND(analysismethod2,'III_Plan comp 438.68 {Plan 5}'!Y$15)),"",'III_Plan comp 438.68 {Plan 5}'!Y$15&amp;analysismethod2)</f>
        <v xml:space="preserve">Plan Provider Directory Review; 
</v>
      </c>
      <c r="CG65" s="251" t="str">
        <f>IF(ISNUMBER(FIND(analysismethod2,'III_Plan comp 438.68 {Plan 5}'!Z$15)),"",'III_Plan comp 438.68 {Plan 5}'!Z$15&amp;analysismethod2)</f>
        <v xml:space="preserve">Plan Provider Directory Review; 
</v>
      </c>
      <c r="CH65" s="251" t="str">
        <f>IF(ISNUMBER(FIND(analysismethod2,'III_Plan comp 438.68 {Plan 5}'!AA$15)),"",'III_Plan comp 438.68 {Plan 5}'!AA$15&amp;analysismethod2)</f>
        <v xml:space="preserve">Plan Provider Directory Review; 
</v>
      </c>
      <c r="CI65" s="251" t="str">
        <f>IF(ISNUMBER(FIND(analysismethod2,'III_Plan comp 438.68 {Plan 5}'!AB$15)),"",'III_Plan comp 438.68 {Plan 5}'!AB$15&amp;analysismethod2)</f>
        <v xml:space="preserve">Plan Provider Directory Review; 
</v>
      </c>
      <c r="CJ65" s="251" t="str">
        <f>IF(ISNUMBER(FIND(analysismethod2,'III_Plan comp 438.68 {Plan 5}'!AC$15)),"",'III_Plan comp 438.68 {Plan 5}'!AC$15&amp;analysismethod2)</f>
        <v xml:space="preserve">Plan Provider Directory Review; 
</v>
      </c>
      <c r="CK65" s="251" t="str">
        <f>IF(ISNUMBER(FIND(analysismethod2,'III_Plan comp 438.68 {Plan 5}'!AD$15)),"",'III_Plan comp 438.68 {Plan 5}'!AD$15&amp;analysismethod2)</f>
        <v xml:space="preserve">Plan Provider Directory Review; 
</v>
      </c>
      <c r="CL65" s="251" t="str">
        <f>IF(ISNUMBER(FIND(analysismethod2,'III_Plan comp 438.68 {Plan 5}'!AE$15)),"",'III_Plan comp 438.68 {Plan 5}'!AE$15&amp;analysismethod2)</f>
        <v xml:space="preserve">Plan Provider Directory Review; 
</v>
      </c>
      <c r="CM65" s="251" t="str">
        <f>IF(ISNUMBER(FIND(analysismethod2,'III_Plan comp 438.68 {Plan 5}'!AF$15)),"",'III_Plan comp 438.68 {Plan 5}'!AF$15&amp;analysismethod2)</f>
        <v xml:space="preserve">Plan Provider Directory Review; 
</v>
      </c>
      <c r="CN65" s="251" t="str">
        <f>IF(ISNUMBER(FIND(analysismethod2,'III_Plan comp 438.68 {Plan 5}'!AG$15)),"",'III_Plan comp 438.68 {Plan 5}'!AG$15&amp;analysismethod2)</f>
        <v xml:space="preserve">Plan Provider Directory Review; 
</v>
      </c>
      <c r="CO65" s="251" t="str">
        <f>IF(ISNUMBER(FIND(analysismethod2,'III_Plan comp 438.68 {Plan 5}'!AH$15)),"",'III_Plan comp 438.68 {Plan 5}'!AH$15&amp;analysismethod2)</f>
        <v xml:space="preserve">Plan Provider Directory Review; 
</v>
      </c>
      <c r="CP65" s="251" t="str">
        <f>IF(ISNUMBER(FIND(analysismethod2,'III_Plan comp 438.68 {Plan 5}'!AI$15)),"",'III_Plan comp 438.68 {Plan 5}'!AI$15&amp;analysismethod2)</f>
        <v xml:space="preserve">Plan Provider Directory Review; 
</v>
      </c>
      <c r="CQ65" s="251" t="str">
        <f>IF(ISNUMBER(FIND(analysismethod2,'III_Plan comp 438.68 {Plan 5}'!AJ$15)),"",'III_Plan comp 438.68 {Plan 5}'!AJ$15&amp;analysismethod2)</f>
        <v xml:space="preserve">Plan Provider Directory Review; 
</v>
      </c>
      <c r="CR65" s="251" t="str">
        <f>IF(ISNUMBER(FIND(analysismethod2,'III_Plan comp 438.68 {Plan 5}'!AK$15)),"",'III_Plan comp 438.68 {Plan 5}'!AK$15&amp;analysismethod2)</f>
        <v xml:space="preserve">Plan Provider Directory Review; 
</v>
      </c>
      <c r="CS65" s="251" t="str">
        <f>IF(ISNUMBER(FIND(analysismethod2,'III_Plan comp 438.68 {Plan 5}'!AL$15)),"",'III_Plan comp 438.68 {Plan 5}'!AL$15&amp;analysismethod2)</f>
        <v xml:space="preserve">Plan Provider Directory Review; 
</v>
      </c>
      <c r="CT65" s="251" t="str">
        <f>IF(ISNUMBER(FIND(analysismethod2,'III_Plan comp 438.68 {Plan 5}'!AM$15)),"",'III_Plan comp 438.68 {Plan 5}'!AM$15&amp;analysismethod2)</f>
        <v xml:space="preserve">Plan Provider Directory Review; 
</v>
      </c>
      <c r="CU65" s="251" t="str">
        <f>IF(ISNUMBER(FIND(analysismethod2,'III_Plan comp 438.68 {Plan 5}'!AN$15)),"",'III_Plan comp 438.68 {Plan 5}'!AN$15&amp;analysismethod2)</f>
        <v xml:space="preserve">Plan Provider Directory Review; 
</v>
      </c>
      <c r="CV65" s="251" t="str">
        <f>IF(ISNUMBER(FIND(analysismethod2,'III_Plan comp 438.68 {Plan 5}'!AO$15)),"",'III_Plan comp 438.68 {Plan 5}'!AO$15&amp;analysismethod2)</f>
        <v xml:space="preserve">Plan Provider Directory Review; 
</v>
      </c>
      <c r="CW65" s="251" t="str">
        <f>IF(ISNUMBER(FIND(analysismethod2,'III_Plan comp 438.68 {Plan 5}'!AP$15)),"",'III_Plan comp 438.68 {Plan 5}'!AP$15&amp;analysismethod2)</f>
        <v xml:space="preserve">Plan Provider Directory Review; 
</v>
      </c>
      <c r="CX65" s="251" t="str">
        <f>IF(ISNUMBER(FIND(analysismethod2,'III_Plan comp 438.68 {Plan 5}'!AQ$15)),"",'III_Plan comp 438.68 {Plan 5}'!AQ$15&amp;analysismethod2)</f>
        <v xml:space="preserve">Plan Provider Directory Review; 
</v>
      </c>
      <c r="CY65" s="251" t="str">
        <f>IF(ISNUMBER(FIND(analysismethod2,'III_Plan comp 438.68 {Plan 5}'!AR$15)),"",'III_Plan comp 438.68 {Plan 5}'!AR$15&amp;analysismethod2)</f>
        <v xml:space="preserve">Plan Provider Directory Review; 
</v>
      </c>
      <c r="CZ65" s="251" t="str">
        <f>IF(ISNUMBER(FIND(analysismethod2,'III_Plan comp 438.68 {Plan 5}'!AS$15)),"",'III_Plan comp 438.68 {Plan 5}'!AS$15&amp;analysismethod2)</f>
        <v xml:space="preserve">Plan Provider Directory Review; 
</v>
      </c>
      <c r="DA65" s="251" t="str">
        <f>IF(ISNUMBER(FIND(analysismethod2,'III_Plan comp 438.68 {Plan 5}'!AT$15)),"",'III_Plan comp 438.68 {Plan 5}'!AT$15&amp;analysismethod2)</f>
        <v xml:space="preserve">Plan Provider Directory Review; 
</v>
      </c>
      <c r="DB65" s="251" t="str">
        <f>IF(ISNUMBER(FIND(analysismethod2,'III_Plan comp 438.68 {Plan 5}'!AU$15)),"",'III_Plan comp 438.68 {Plan 5}'!AU$15&amp;analysismethod2)</f>
        <v xml:space="preserve">Plan Provider Directory Review; 
</v>
      </c>
      <c r="DC65" s="251" t="str">
        <f>IF(ISNUMBER(FIND(analysismethod2,'III_Plan comp 438.68 {Plan 5}'!AV$15)),"",'III_Plan comp 438.68 {Plan 5}'!AV$15&amp;analysismethod2)</f>
        <v xml:space="preserve">Plan Provider Directory Review; 
</v>
      </c>
      <c r="DD65" s="251" t="str">
        <f>IF(ISNUMBER(FIND(analysismethod2,'III_Plan comp 438.68 {Plan 5}'!AW$15)),"",'III_Plan comp 438.68 {Plan 5}'!AW$15&amp;analysismethod2)</f>
        <v xml:space="preserve">Plan Provider Directory Review; 
</v>
      </c>
      <c r="DE65" s="251" t="str">
        <f>IF(ISNUMBER(FIND(analysismethod2,'III_Plan comp 438.68 {Plan 5}'!AX$15)),"",'III_Plan comp 438.68 {Plan 5}'!AX$15&amp;analysismethod2)</f>
        <v xml:space="preserve">Plan Provider Directory Review; 
</v>
      </c>
      <c r="DF65" s="251" t="str">
        <f>IF(ISNUMBER(FIND(analysismethod2,'III_Plan comp 438.68 {Plan 5}'!AY$15)),"",'III_Plan comp 438.68 {Plan 5}'!AY$15&amp;analysismethod2)</f>
        <v xml:space="preserve">Plan Provider Directory Review; 
</v>
      </c>
      <c r="DG65" s="251" t="str">
        <f>IF(ISNUMBER(FIND(analysismethod2,'III_Plan comp 438.68 {Plan 5}'!AZ$15)),"",'III_Plan comp 438.68 {Plan 5}'!AZ$15&amp;analysismethod2)</f>
        <v xml:space="preserve">Plan Provider Directory Review; 
</v>
      </c>
      <c r="DH65" s="251" t="str">
        <f>IF(ISNUMBER(FIND(analysismethod2,'III_Plan comp 438.68 {Plan 5}'!BA$15)),"",'III_Plan comp 438.68 {Plan 5}'!BA$15&amp;analysismethod2)</f>
        <v xml:space="preserve">Plan Provider Directory Review; 
</v>
      </c>
      <c r="DI65" s="251" t="str">
        <f>IF(ISNUMBER(FIND(analysismethod2,'III_Plan comp 438.68 {Plan 5}'!BB$15)),"",'III_Plan comp 438.68 {Plan 5}'!BB$15&amp;analysismethod2)</f>
        <v xml:space="preserve">Plan Provider Directory Review; 
</v>
      </c>
      <c r="DJ65" s="251" t="str">
        <f>IF(ISNUMBER(FIND(analysismethod2,'III_Plan comp 438.68 {Plan 5}'!BC$15)),"",'III_Plan comp 438.68 {Plan 5}'!BC$15&amp;analysismethod2)</f>
        <v xml:space="preserve">Plan Provider Directory Review; 
</v>
      </c>
      <c r="DK65" s="251" t="str">
        <f>IF(ISNUMBER(FIND(analysismethod2,'III_Plan comp 438.68 {Plan 5}'!BD$15)),"",'III_Plan comp 438.68 {Plan 5}'!BD$15&amp;analysismethod2)</f>
        <v xml:space="preserve">Plan Provider Directory Review; 
</v>
      </c>
      <c r="DL65" s="251" t="str">
        <f>IF(ISNUMBER(FIND(analysismethod2,'III_Plan comp 438.68 {Plan 5}'!BE$15)),"",'III_Plan comp 438.68 {Plan 5}'!BE$15&amp;analysismethod2)</f>
        <v xml:space="preserve">Plan Provider Directory Review; 
</v>
      </c>
      <c r="DM65" s="251" t="str">
        <f>IF(ISNUMBER(FIND(analysismethod2,'III_Plan comp 438.68 {Plan 5}'!BF$15)),"",'III_Plan comp 438.68 {Plan 5}'!BF$15&amp;analysismethod2)</f>
        <v xml:space="preserve">Plan Provider Directory Review; 
</v>
      </c>
      <c r="DN65" s="251" t="str">
        <f>IF(ISNUMBER(FIND(analysismethod2,'III_Plan comp 438.68 {Plan 5}'!BG$15)),"",'III_Plan comp 438.68 {Plan 5}'!BG$15&amp;analysismethod2)</f>
        <v xml:space="preserve">Plan Provider Directory Review; 
</v>
      </c>
      <c r="DO65" s="251" t="str">
        <f>IF(ISNUMBER(FIND(analysismethod2,'III_Plan comp 438.68 {Plan 5}'!BH$15)),"",'III_Plan comp 438.68 {Plan 5}'!BH$15&amp;analysismethod2)</f>
        <v xml:space="preserve">Plan Provider Directory Review; 
</v>
      </c>
      <c r="DP65" s="251" t="str">
        <f>IF(ISNUMBER(FIND(analysismethod2,'III_Plan comp 438.68 {Plan 5}'!BI$15)),"",'III_Plan comp 438.68 {Plan 5}'!BI$15&amp;analysismethod2)</f>
        <v xml:space="preserve">Plan Provider Directory Review; 
</v>
      </c>
      <c r="DQ65" s="251" t="str">
        <f>IF(ISNUMBER(FIND(analysismethod2,'III_Plan comp 438.68 {Plan 5}'!BJ$15)),"",'III_Plan comp 438.68 {Plan 5}'!BJ$15&amp;analysismethod2)</f>
        <v xml:space="preserve">Plan Provider Directory Review; 
</v>
      </c>
      <c r="DR65" s="251" t="str">
        <f>IF(ISNUMBER(FIND(analysismethod2,'III_Plan comp 438.68 {Plan 5}'!BK$15)),"",'III_Plan comp 438.68 {Plan 5}'!BK$15&amp;analysismethod2)</f>
        <v xml:space="preserve">Plan Provider Directory Review; 
</v>
      </c>
      <c r="DS65" s="251" t="str">
        <f>IF(ISNUMBER(FIND(analysismethod2,'III_Plan comp 438.68 {Plan 5}'!BL$15)),"",'III_Plan comp 438.68 {Plan 5}'!BL$15&amp;analysismethod2)</f>
        <v xml:space="preserve">Plan Provider Directory Review; 
</v>
      </c>
      <c r="DT65" s="251" t="str">
        <f>IF(ISNUMBER(FIND(analysismethod2,'III_Plan comp 438.68 {Plan 5}'!BM$15)),"",'III_Plan comp 438.68 {Plan 5}'!BM$15&amp;analysismethod2)</f>
        <v xml:space="preserve">Plan Provider Directory Review; 
</v>
      </c>
      <c r="DU65" s="251" t="str">
        <f>IF(ISNUMBER(FIND(analysismethod2,'III_Plan comp 438.68 {Plan 5}'!BN$15)),"",'III_Plan comp 438.68 {Plan 5}'!BN$15&amp;analysismethod2)</f>
        <v xml:space="preserve">Plan Provider Directory Review; 
</v>
      </c>
      <c r="DV65" s="251" t="str">
        <f>IF(ISNUMBER(FIND(analysismethod2,'III_Plan comp 438.68 {Plan 5}'!BO$15)),"",'III_Plan comp 438.68 {Plan 5}'!BO$15&amp;analysismethod2)</f>
        <v xml:space="preserve">Plan Provider Directory Review; 
</v>
      </c>
      <c r="DW65" s="251" t="str">
        <f>IF(ISNUMBER(FIND(analysismethod2,'III_Plan comp 438.68 {Plan 5}'!BP$15)),"",'III_Plan comp 438.68 {Plan 5}'!BP$15&amp;analysismethod2)</f>
        <v xml:space="preserve">Plan Provider Directory Review; 
</v>
      </c>
      <c r="DX65" s="251" t="str">
        <f>IF(ISNUMBER(FIND(analysismethod2,'III_Plan comp 438.68 {Plan 5}'!BQ$15)),"",'III_Plan comp 438.68 {Plan 5}'!BQ$15&amp;analysismethod2)</f>
        <v xml:space="preserve">Plan Provider Directory Review; 
</v>
      </c>
      <c r="DY65" s="251" t="str">
        <f>IF(ISNUMBER(FIND(analysismethod2,'III_Plan comp 438.68 {Plan 5}'!BR$15)),"",'III_Plan comp 438.68 {Plan 5}'!BR$15&amp;analysismethod2)</f>
        <v xml:space="preserve">Plan Provider Directory Review; 
</v>
      </c>
      <c r="DZ65" s="251" t="str">
        <f>IF(ISNUMBER(FIND(analysismethod2,'III_Plan comp 438.68 {Plan 5}'!BS$15)),"",'III_Plan comp 438.68 {Plan 5}'!BS$15&amp;analysismethod2)</f>
        <v xml:space="preserve">Plan Provider Directory Review; 
</v>
      </c>
      <c r="EA65" s="251" t="str">
        <f>IF(ISNUMBER(FIND(analysismethod2,'III_Plan comp 438.68 {Plan 5}'!BT$15)),"",'III_Plan comp 438.68 {Plan 5}'!BT$15&amp;analysismethod2)</f>
        <v xml:space="preserve">Plan Provider Directory Review; 
</v>
      </c>
      <c r="EB65" s="251" t="str">
        <f>IF(ISNUMBER(FIND(analysismethod2,'III_Plan comp 438.68 {Plan 5}'!BU$15)),"",'III_Plan comp 438.68 {Plan 5}'!BU$15&amp;analysismethod2)</f>
        <v xml:space="preserve">Plan Provider Directory Review; 
</v>
      </c>
      <c r="EC65" s="251" t="str">
        <f>IF(ISNUMBER(FIND(analysismethod2,'III_Plan comp 438.68 {Plan 5}'!BV$15)),"",'III_Plan comp 438.68 {Plan 5}'!BV$15&amp;analysismethod2)</f>
        <v xml:space="preserve">Plan Provider Directory Review; 
</v>
      </c>
      <c r="ED65" s="251" t="str">
        <f>IF(ISNUMBER(FIND(analysismethod2,'III_Plan comp 438.68 {Plan 5}'!BW$15)),"",'III_Plan comp 438.68 {Plan 5}'!BW$15&amp;analysismethod2)</f>
        <v xml:space="preserve">Plan Provider Directory Review; 
</v>
      </c>
      <c r="EE65" s="251" t="str">
        <f>IF(ISNUMBER(FIND(analysismethod2,'III_Plan comp 438.68 {Plan 5}'!BX$15)),"",'III_Plan comp 438.68 {Plan 5}'!BX$15&amp;analysismethod2)</f>
        <v xml:space="preserve">Plan Provider Directory Review; 
</v>
      </c>
      <c r="EF65" s="251" t="str">
        <f>IF(ISNUMBER(FIND(analysismethod2,'III_Plan comp 438.68 {Plan 5}'!BY$15)),"",'III_Plan comp 438.68 {Plan 5}'!BY$15&amp;analysismethod2)</f>
        <v xml:space="preserve">Plan Provider Directory Review; 
</v>
      </c>
      <c r="EG65" s="251" t="str">
        <f>IF(ISNUMBER(FIND(analysismethod2,'III_Plan comp 438.68 {Plan 5}'!BZ$15)),"",'III_Plan comp 438.68 {Plan 5}'!BZ$15&amp;analysismethod2)</f>
        <v xml:space="preserve">Plan Provider Directory Review; 
</v>
      </c>
      <c r="EH65" s="251" t="str">
        <f>IF(ISNUMBER(FIND(analysismethod2,'III_Plan comp 438.68 {Plan 5}'!CA$15)),"",'III_Plan comp 438.68 {Plan 5}'!CA$15&amp;analysismethod2)</f>
        <v xml:space="preserve">Plan Provider Directory Review; 
</v>
      </c>
      <c r="EI65" s="251" t="str">
        <f>IF(ISNUMBER(FIND(analysismethod2,'III_Plan comp 438.68 {Plan 5}'!CB$15)),"",'III_Plan comp 438.68 {Plan 5}'!CB$15&amp;analysismethod2)</f>
        <v xml:space="preserve">Plan Provider Directory Review; 
</v>
      </c>
      <c r="EJ65" s="251" t="str">
        <f>IF(ISNUMBER(FIND(analysismethod2,'III_Plan comp 438.68 {Plan 5}'!CC$15)),"",'III_Plan comp 438.68 {Plan 5}'!CC$15&amp;analysismethod2)</f>
        <v xml:space="preserve">Plan Provider Directory Review; 
</v>
      </c>
      <c r="EK65" s="251" t="str">
        <f>IF(ISNUMBER(FIND(analysismethod2,'III_Plan comp 438.68 {Plan 5}'!CD$15)),"",'III_Plan comp 438.68 {Plan 5}'!CD$15&amp;analysismethod2)</f>
        <v xml:space="preserve">Plan Provider Directory Review; 
</v>
      </c>
      <c r="EL65" s="251" t="str">
        <f>IF(ISNUMBER(FIND(analysismethod2,'III_Plan comp 438.68 {Plan 5}'!CE$15)),"",'III_Plan comp 438.68 {Plan 5}'!CE$15&amp;analysismethod2)</f>
        <v xml:space="preserve">Plan Provider Directory Review; 
</v>
      </c>
      <c r="EM65" s="251" t="str">
        <f>IF(ISNUMBER(FIND(analysismethod2,'III_Plan comp 438.68 {Plan 5}'!CF$15)),"",'III_Plan comp 438.68 {Plan 5}'!CF$15&amp;analysismethod2)</f>
        <v xml:space="preserve">Plan Provider Directory Review; 
</v>
      </c>
      <c r="EN65" s="251" t="str">
        <f>IF(ISNUMBER(FIND(analysismethod2,'III_Plan comp 438.68 {Plan 5}'!CG$15)),"",'III_Plan comp 438.68 {Plan 5}'!CG$15&amp;analysismethod2)</f>
        <v xml:space="preserve">Plan Provider Directory Review; 
</v>
      </c>
      <c r="EO65" s="251" t="str">
        <f>IF(ISNUMBER(FIND(analysismethod2,'III_Plan comp 438.68 {Plan 5}'!CH$15)),"",'III_Plan comp 438.68 {Plan 5}'!CH$15&amp;analysismethod2)</f>
        <v xml:space="preserve">Plan Provider Directory Review; 
</v>
      </c>
      <c r="EP65" s="251" t="str">
        <f>IF(ISNUMBER(FIND(analysismethod2,'III_Plan comp 438.68 {Plan 5}'!CI$15)),"",'III_Plan comp 438.68 {Plan 5}'!CI$15&amp;analysismethod2)</f>
        <v xml:space="preserve">Plan Provider Directory Review; 
</v>
      </c>
      <c r="EQ65" s="251" t="str">
        <f>IF(ISNUMBER(FIND(analysismethod2,'III_Plan comp 438.68 {Plan 5}'!CJ$15)),"",'III_Plan comp 438.68 {Plan 5}'!CJ$15&amp;analysismethod2)</f>
        <v xml:space="preserve">Plan Provider Directory Review; 
</v>
      </c>
      <c r="ER65" s="251" t="str">
        <f>IF(ISNUMBER(FIND(analysismethod2,'III_Plan comp 438.68 {Plan 5}'!CK$15)),"",'III_Plan comp 438.68 {Plan 5}'!CK$15&amp;analysismethod2)</f>
        <v xml:space="preserve">Plan Provider Directory Review; 
</v>
      </c>
      <c r="ES65" s="251" t="str">
        <f>IF(ISNUMBER(FIND(analysismethod2,'III_Plan comp 438.68 {Plan 5}'!CL$15)),"",'III_Plan comp 438.68 {Plan 5}'!CL$15&amp;analysismethod2)</f>
        <v xml:space="preserve">Plan Provider Directory Review; 
</v>
      </c>
      <c r="ET65" s="251" t="str">
        <f>IF(ISNUMBER(FIND(analysismethod2,'III_Plan comp 438.68 {Plan 5}'!CM$15)),"",'III_Plan comp 438.68 {Plan 5}'!CM$15&amp;analysismethod2)</f>
        <v xml:space="preserve">Plan Provider Directory Review; 
</v>
      </c>
      <c r="EU65" s="251" t="str">
        <f>IF(ISNUMBER(FIND(analysismethod2,'III_Plan comp 438.68 {Plan 5}'!CN$15)),"",'III_Plan comp 438.68 {Plan 5}'!CN$15&amp;analysismethod2)</f>
        <v xml:space="preserve">Plan Provider Directory Review; 
</v>
      </c>
      <c r="EV65" s="251" t="str">
        <f>IF(ISNUMBER(FIND(analysismethod2,'III_Plan comp 438.68 {Plan 5}'!CO$15)),"",'III_Plan comp 438.68 {Plan 5}'!CO$15&amp;analysismethod2)</f>
        <v xml:space="preserve">Plan Provider Directory Review; 
</v>
      </c>
      <c r="EW65" s="251" t="str">
        <f>IF(ISNUMBER(FIND(analysismethod2,'III_Plan comp 438.68 {Plan 5}'!CP$15)),"",'III_Plan comp 438.68 {Plan 5}'!CP$15&amp;analysismethod2)</f>
        <v xml:space="preserve">Plan Provider Directory Review; 
</v>
      </c>
      <c r="EX65" s="251" t="str">
        <f>IF(ISNUMBER(FIND(analysismethod2,'III_Plan comp 438.68 {Plan 5}'!CQ$15)),"",'III_Plan comp 438.68 {Plan 5}'!CQ$15&amp;analysismethod2)</f>
        <v xml:space="preserve">Plan Provider Directory Review; 
</v>
      </c>
      <c r="EY65" s="251" t="str">
        <f>IF(ISNUMBER(FIND(analysismethod2,'III_Plan comp 438.68 {Plan 5}'!CR$15)),"",'III_Plan comp 438.68 {Plan 5}'!CR$15&amp;analysismethod2)</f>
        <v xml:space="preserve">Plan Provider Directory Review; 
</v>
      </c>
      <c r="EZ65" s="251" t="str">
        <f>IF(ISNUMBER(FIND(analysismethod2,'III_Plan comp 438.68 {Plan 5}'!CS$15)),"",'III_Plan comp 438.68 {Plan 5}'!CS$15&amp;analysismethod2)</f>
        <v xml:space="preserve">Plan Provider Directory Review; 
</v>
      </c>
      <c r="FA65" s="251" t="str">
        <f>IF(ISNUMBER(FIND(analysismethod2,'III_Plan comp 438.68 {Plan 5}'!CT$15)),"",'III_Plan comp 438.68 {Plan 5}'!CT$15&amp;analysismethod2)</f>
        <v xml:space="preserve">Plan Provider Directory Review; 
</v>
      </c>
      <c r="FB65" s="251" t="str">
        <f>IF(ISNUMBER(FIND(analysismethod2,'III_Plan comp 438.68 {Plan 5}'!CU$15)),"",'III_Plan comp 438.68 {Plan 5}'!CU$15&amp;analysismethod2)</f>
        <v xml:space="preserve">Plan Provider Directory Review; 
</v>
      </c>
      <c r="FC65" s="251" t="str">
        <f>IF(ISNUMBER(FIND(analysismethod2,'III_Plan comp 438.68 {Plan 5}'!CV$15)),"",'III_Plan comp 438.68 {Plan 5}'!CV$15&amp;analysismethod2)</f>
        <v xml:space="preserve">Plan Provider Directory Review; 
</v>
      </c>
      <c r="FD65" s="251" t="str">
        <f>IF(ISNUMBER(FIND(analysismethod2,'III_Plan comp 438.68 {Plan 5}'!CW$15)),"",'III_Plan comp 438.68 {Plan 5}'!CW$15&amp;analysismethod2)</f>
        <v xml:space="preserve">Plan Provider Directory Review; 
</v>
      </c>
      <c r="FE65" s="251" t="str">
        <f>IF(ISNUMBER(FIND(analysismethod2,'III_Plan comp 438.68 {Plan 5}'!CX$15)),"",'III_Plan comp 438.68 {Plan 5}'!CX$15&amp;analysismethod2)</f>
        <v xml:space="preserve">Plan Provider Directory Review; 
</v>
      </c>
      <c r="FF65" s="251" t="str">
        <f>IF(ISNUMBER(FIND(analysismethod2,'III_Plan comp 438.68 {Plan 5}'!CY$15)),"",'III_Plan comp 438.68 {Plan 5}'!CY$15&amp;analysismethod2)</f>
        <v xml:space="preserve">Plan Provider Directory Review; 
</v>
      </c>
      <c r="FG65" s="251" t="str">
        <f>IF(ISNUMBER(FIND(analysismethod2,'III_Plan comp 438.68 {Plan 5}'!CZ$15)),"",'III_Plan comp 438.68 {Plan 5}'!CZ$15&amp;analysismethod2)</f>
        <v xml:space="preserve">Plan Provider Directory Review;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xml:space="preserve">Review of Grievances Related to Access; 
</v>
      </c>
      <c r="BL69" s="251" t="str">
        <f>IF(ISNUMBER(FIND(analysismethod6,'III_Plan comp 438.68 {Plan 5}'!E$15)),"",'III_Plan comp 438.68 {Plan 5}'!E$15&amp;analysismethod6)</f>
        <v xml:space="preserve">Review of Grievances Related to Access; 
</v>
      </c>
      <c r="BM69" s="251" t="str">
        <f>IF(ISNUMBER(FIND(analysismethod6,'III_Plan comp 438.68 {Plan 5}'!F$15)),"",'III_Plan comp 438.68 {Plan 5}'!F$15&amp;analysismethod6)</f>
        <v xml:space="preserve">Review of Grievances Related to Access; 
</v>
      </c>
      <c r="BN69" s="251" t="str">
        <f>IF(ISNUMBER(FIND(analysismethod6,'III_Plan comp 438.68 {Plan 5}'!G$15)),"",'III_Plan comp 438.68 {Plan 5}'!G$15&amp;analysismethod6)</f>
        <v xml:space="preserve">Review of Grievances Related to Access; 
</v>
      </c>
      <c r="BO69" s="251" t="str">
        <f>IF(ISNUMBER(FIND(analysismethod6,'III_Plan comp 438.68 {Plan 5}'!H$15)),"",'III_Plan comp 438.68 {Plan 5}'!H$15&amp;analysismethod6)</f>
        <v xml:space="preserve">Review of Grievances Related to Access; 
</v>
      </c>
      <c r="BP69" s="251" t="str">
        <f>IF(ISNUMBER(FIND(analysismethod6,'III_Plan comp 438.68 {Plan 5}'!I$15)),"",'III_Plan comp 438.68 {Plan 5}'!I$15&amp;analysismethod6)</f>
        <v xml:space="preserve">Review of Grievances Related to Access; 
</v>
      </c>
      <c r="BQ69" s="251" t="str">
        <f>IF(ISNUMBER(FIND(analysismethod6,'III_Plan comp 438.68 {Plan 5}'!J$15)),"",'III_Plan comp 438.68 {Plan 5}'!J$15&amp;analysismethod6)</f>
        <v xml:space="preserve">Review of Grievances Related to Access; 
</v>
      </c>
      <c r="BR69" s="251" t="str">
        <f>IF(ISNUMBER(FIND(analysismethod6,'III_Plan comp 438.68 {Plan 5}'!K$15)),"",'III_Plan comp 438.68 {Plan 5}'!K$15&amp;analysismethod6)</f>
        <v xml:space="preserve">Review of Grievances Related to Access; 
</v>
      </c>
      <c r="BS69" s="251" t="str">
        <f>IF(ISNUMBER(FIND(analysismethod6,'III_Plan comp 438.68 {Plan 5}'!L$15)),"",'III_Plan comp 438.68 {Plan 5}'!L$15&amp;analysismethod6)</f>
        <v xml:space="preserve">Review of Grievances Related to Access; 
</v>
      </c>
      <c r="BT69" s="251" t="str">
        <f>IF(ISNUMBER(FIND(analysismethod6,'III_Plan comp 438.68 {Plan 5}'!M$15)),"",'III_Plan comp 438.68 {Plan 5}'!M$15&amp;analysismethod6)</f>
        <v xml:space="preserve">Review of Grievances Related to Access; 
</v>
      </c>
      <c r="BU69" s="251" t="str">
        <f>IF(ISNUMBER(FIND(analysismethod6,'III_Plan comp 438.68 {Plan 5}'!N$15)),"",'III_Plan comp 438.68 {Plan 5}'!N$15&amp;analysismethod6)</f>
        <v xml:space="preserve">Review of Grievances Related to Access; 
</v>
      </c>
      <c r="BV69" s="251" t="str">
        <f>IF(ISNUMBER(FIND(analysismethod6,'III_Plan comp 438.68 {Plan 5}'!O$15)),"",'III_Plan comp 438.68 {Plan 5}'!O$15&amp;analysismethod6)</f>
        <v xml:space="preserve">Review of Grievances Related to Access; 
</v>
      </c>
      <c r="BW69" s="251" t="str">
        <f>IF(ISNUMBER(FIND(analysismethod6,'III_Plan comp 438.68 {Plan 5}'!P$15)),"",'III_Plan comp 438.68 {Plan 5}'!P$15&amp;analysismethod6)</f>
        <v xml:space="preserve">Review of Grievances Related to Access; 
</v>
      </c>
      <c r="BX69" s="251" t="str">
        <f>IF(ISNUMBER(FIND(analysismethod6,'III_Plan comp 438.68 {Plan 5}'!Q$15)),"",'III_Plan comp 438.68 {Plan 5}'!Q$15&amp;analysismethod6)</f>
        <v xml:space="preserve">Review of Grievances Related to Access; 
</v>
      </c>
      <c r="BY69" s="251" t="str">
        <f>IF(ISNUMBER(FIND(analysismethod6,'III_Plan comp 438.68 {Plan 5}'!R$15)),"",'III_Plan comp 438.68 {Plan 5}'!R$15&amp;analysismethod6)</f>
        <v xml:space="preserve">Review of Grievances Related to Access; 
</v>
      </c>
      <c r="BZ69" s="251" t="str">
        <f>IF(ISNUMBER(FIND(analysismethod6,'III_Plan comp 438.68 {Plan 5}'!S$15)),"",'III_Plan comp 438.68 {Plan 5}'!S$15&amp;analysismethod6)</f>
        <v xml:space="preserve">Review of Grievances Related to Access; 
</v>
      </c>
      <c r="CA69" s="251" t="str">
        <f>IF(ISNUMBER(FIND(analysismethod6,'III_Plan comp 438.68 {Plan 5}'!T$15)),"",'III_Plan comp 438.68 {Plan 5}'!T$15&amp;analysismethod6)</f>
        <v xml:space="preserve">Review of Grievances Related to Access; 
</v>
      </c>
      <c r="CB69" s="251" t="str">
        <f>IF(ISNUMBER(FIND(analysismethod6,'III_Plan comp 438.68 {Plan 5}'!U$15)),"",'III_Plan comp 438.68 {Plan 5}'!U$15&amp;analysismethod6)</f>
        <v xml:space="preserve">Review of Grievances Related to Access; 
</v>
      </c>
      <c r="CC69" s="251" t="str">
        <f>IF(ISNUMBER(FIND(analysismethod6,'III_Plan comp 438.68 {Plan 5}'!V$15)),"",'III_Plan comp 438.68 {Plan 5}'!V$15&amp;analysismethod6)</f>
        <v xml:space="preserve">Review of Grievances Related to Access; 
</v>
      </c>
      <c r="CD69" s="251" t="str">
        <f>IF(ISNUMBER(FIND(analysismethod6,'III_Plan comp 438.68 {Plan 5}'!W$15)),"",'III_Plan comp 438.68 {Plan 5}'!W$15&amp;analysismethod6)</f>
        <v xml:space="preserve">Review of Grievances Related to Access; 
</v>
      </c>
      <c r="CE69" s="251" t="str">
        <f>IF(ISNUMBER(FIND(analysismethod6,'III_Plan comp 438.68 {Plan 5}'!X$15)),"",'III_Plan comp 438.68 {Plan 5}'!X$15&amp;analysismethod6)</f>
        <v xml:space="preserve">Review of Grievances Related to Access; 
</v>
      </c>
      <c r="CF69" s="251" t="str">
        <f>IF(ISNUMBER(FIND(analysismethod6,'III_Plan comp 438.68 {Plan 5}'!Y$15)),"",'III_Plan comp 438.68 {Plan 5}'!Y$15&amp;analysismethod6)</f>
        <v xml:space="preserve">Review of Grievances Related to Access; 
</v>
      </c>
      <c r="CG69" s="251" t="str">
        <f>IF(ISNUMBER(FIND(analysismethod6,'III_Plan comp 438.68 {Plan 5}'!Z$15)),"",'III_Plan comp 438.68 {Plan 5}'!Z$15&amp;analysismethod6)</f>
        <v xml:space="preserve">Review of Grievances Related to Access; 
</v>
      </c>
      <c r="CH69" s="251" t="str">
        <f>IF(ISNUMBER(FIND(analysismethod6,'III_Plan comp 438.68 {Plan 5}'!AA$15)),"",'III_Plan comp 438.68 {Plan 5}'!AA$15&amp;analysismethod6)</f>
        <v xml:space="preserve">Review of Grievances Related to Access; 
</v>
      </c>
      <c r="CI69" s="251" t="str">
        <f>IF(ISNUMBER(FIND(analysismethod6,'III_Plan comp 438.68 {Plan 5}'!AB$15)),"",'III_Plan comp 438.68 {Plan 5}'!AB$15&amp;analysismethod6)</f>
        <v xml:space="preserve">Review of Grievances Related to Access; 
</v>
      </c>
      <c r="CJ69" s="251" t="str">
        <f>IF(ISNUMBER(FIND(analysismethod6,'III_Plan comp 438.68 {Plan 5}'!AC$15)),"",'III_Plan comp 438.68 {Plan 5}'!AC$15&amp;analysismethod6)</f>
        <v xml:space="preserve">Review of Grievances Related to Access; 
</v>
      </c>
      <c r="CK69" s="251" t="str">
        <f>IF(ISNUMBER(FIND(analysismethod6,'III_Plan comp 438.68 {Plan 5}'!AD$15)),"",'III_Plan comp 438.68 {Plan 5}'!AD$15&amp;analysismethod6)</f>
        <v xml:space="preserve">Review of Grievances Related to Access; 
</v>
      </c>
      <c r="CL69" s="251" t="str">
        <f>IF(ISNUMBER(FIND(analysismethod6,'III_Plan comp 438.68 {Plan 5}'!AE$15)),"",'III_Plan comp 438.68 {Plan 5}'!AE$15&amp;analysismethod6)</f>
        <v xml:space="preserve">Review of Grievances Related to Access; 
</v>
      </c>
      <c r="CM69" s="251" t="str">
        <f>IF(ISNUMBER(FIND(analysismethod6,'III_Plan comp 438.68 {Plan 5}'!AF$15)),"",'III_Plan comp 438.68 {Plan 5}'!AF$15&amp;analysismethod6)</f>
        <v xml:space="preserve">Review of Grievances Related to Access; 
</v>
      </c>
      <c r="CN69" s="251" t="str">
        <f>IF(ISNUMBER(FIND(analysismethod6,'III_Plan comp 438.68 {Plan 5}'!AG$15)),"",'III_Plan comp 438.68 {Plan 5}'!AG$15&amp;analysismethod6)</f>
        <v xml:space="preserve">Review of Grievances Related to Access; 
</v>
      </c>
      <c r="CO69" s="251" t="str">
        <f>IF(ISNUMBER(FIND(analysismethod6,'III_Plan comp 438.68 {Plan 5}'!AH$15)),"",'III_Plan comp 438.68 {Plan 5}'!AH$15&amp;analysismethod6)</f>
        <v xml:space="preserve">Review of Grievances Related to Access; 
</v>
      </c>
      <c r="CP69" s="251" t="str">
        <f>IF(ISNUMBER(FIND(analysismethod6,'III_Plan comp 438.68 {Plan 5}'!AI$15)),"",'III_Plan comp 438.68 {Plan 5}'!AI$15&amp;analysismethod6)</f>
        <v xml:space="preserve">Review of Grievances Related to Access; 
</v>
      </c>
      <c r="CQ69" s="251" t="str">
        <f>IF(ISNUMBER(FIND(analysismethod6,'III_Plan comp 438.68 {Plan 5}'!AJ$15)),"",'III_Plan comp 438.68 {Plan 5}'!AJ$15&amp;analysismethod6)</f>
        <v xml:space="preserve">Review of Grievances Related to Access; 
</v>
      </c>
      <c r="CR69" s="251" t="str">
        <f>IF(ISNUMBER(FIND(analysismethod6,'III_Plan comp 438.68 {Plan 5}'!AK$15)),"",'III_Plan comp 438.68 {Plan 5}'!AK$15&amp;analysismethod6)</f>
        <v xml:space="preserve">Review of Grievances Related to Access; 
</v>
      </c>
      <c r="CS69" s="251" t="str">
        <f>IF(ISNUMBER(FIND(analysismethod6,'III_Plan comp 438.68 {Plan 5}'!AL$15)),"",'III_Plan comp 438.68 {Plan 5}'!AL$15&amp;analysismethod6)</f>
        <v xml:space="preserve">Review of Grievances Related to Access; 
</v>
      </c>
      <c r="CT69" s="251" t="str">
        <f>IF(ISNUMBER(FIND(analysismethod6,'III_Plan comp 438.68 {Plan 5}'!AM$15)),"",'III_Plan comp 438.68 {Plan 5}'!AM$15&amp;analysismethod6)</f>
        <v xml:space="preserve">Review of Grievances Related to Access; 
</v>
      </c>
      <c r="CU69" s="251" t="str">
        <f>IF(ISNUMBER(FIND(analysismethod6,'III_Plan comp 438.68 {Plan 5}'!AN$15)),"",'III_Plan comp 438.68 {Plan 5}'!AN$15&amp;analysismethod6)</f>
        <v xml:space="preserve">Review of Grievances Related to Access; 
</v>
      </c>
      <c r="CV69" s="251" t="str">
        <f>IF(ISNUMBER(FIND(analysismethod6,'III_Plan comp 438.68 {Plan 5}'!AO$15)),"",'III_Plan comp 438.68 {Plan 5}'!AO$15&amp;analysismethod6)</f>
        <v xml:space="preserve">Review of Grievances Related to Access; 
</v>
      </c>
      <c r="CW69" s="251" t="str">
        <f>IF(ISNUMBER(FIND(analysismethod6,'III_Plan comp 438.68 {Plan 5}'!AP$15)),"",'III_Plan comp 438.68 {Plan 5}'!AP$15&amp;analysismethod6)</f>
        <v xml:space="preserve">Review of Grievances Related to Access; 
</v>
      </c>
      <c r="CX69" s="251" t="str">
        <f>IF(ISNUMBER(FIND(analysismethod6,'III_Plan comp 438.68 {Plan 5}'!AQ$15)),"",'III_Plan comp 438.68 {Plan 5}'!AQ$15&amp;analysismethod6)</f>
        <v xml:space="preserve">Review of Grievances Related to Access; 
</v>
      </c>
      <c r="CY69" s="251" t="str">
        <f>IF(ISNUMBER(FIND(analysismethod6,'III_Plan comp 438.68 {Plan 5}'!AR$15)),"",'III_Plan comp 438.68 {Plan 5}'!AR$15&amp;analysismethod6)</f>
        <v xml:space="preserve">Review of Grievances Related to Access; 
</v>
      </c>
      <c r="CZ69" s="251" t="str">
        <f>IF(ISNUMBER(FIND(analysismethod6,'III_Plan comp 438.68 {Plan 5}'!AS$15)),"",'III_Plan comp 438.68 {Plan 5}'!AS$15&amp;analysismethod6)</f>
        <v xml:space="preserve">Review of Grievances Related to Access; 
</v>
      </c>
      <c r="DA69" s="251" t="str">
        <f>IF(ISNUMBER(FIND(analysismethod6,'III_Plan comp 438.68 {Plan 5}'!AT$15)),"",'III_Plan comp 438.68 {Plan 5}'!AT$15&amp;analysismethod6)</f>
        <v xml:space="preserve">Review of Grievances Related to Access; 
</v>
      </c>
      <c r="DB69" s="251" t="str">
        <f>IF(ISNUMBER(FIND(analysismethod6,'III_Plan comp 438.68 {Plan 5}'!AU$15)),"",'III_Plan comp 438.68 {Plan 5}'!AU$15&amp;analysismethod6)</f>
        <v xml:space="preserve">Review of Grievances Related to Access; 
</v>
      </c>
      <c r="DC69" s="251" t="str">
        <f>IF(ISNUMBER(FIND(analysismethod6,'III_Plan comp 438.68 {Plan 5}'!AV$15)),"",'III_Plan comp 438.68 {Plan 5}'!AV$15&amp;analysismethod6)</f>
        <v xml:space="preserve">Review of Grievances Related to Access; 
</v>
      </c>
      <c r="DD69" s="251" t="str">
        <f>IF(ISNUMBER(FIND(analysismethod6,'III_Plan comp 438.68 {Plan 5}'!AW$15)),"",'III_Plan comp 438.68 {Plan 5}'!AW$15&amp;analysismethod6)</f>
        <v xml:space="preserve">Review of Grievances Related to Access; 
</v>
      </c>
      <c r="DE69" s="251" t="str">
        <f>IF(ISNUMBER(FIND(analysismethod6,'III_Plan comp 438.68 {Plan 5}'!AX$15)),"",'III_Plan comp 438.68 {Plan 5}'!AX$15&amp;analysismethod6)</f>
        <v xml:space="preserve">Review of Grievances Related to Access; 
</v>
      </c>
      <c r="DF69" s="251" t="str">
        <f>IF(ISNUMBER(FIND(analysismethod6,'III_Plan comp 438.68 {Plan 5}'!AY$15)),"",'III_Plan comp 438.68 {Plan 5}'!AY$15&amp;analysismethod6)</f>
        <v xml:space="preserve">Review of Grievances Related to Access; 
</v>
      </c>
      <c r="DG69" s="251" t="str">
        <f>IF(ISNUMBER(FIND(analysismethod6,'III_Plan comp 438.68 {Plan 5}'!AZ$15)),"",'III_Plan comp 438.68 {Plan 5}'!AZ$15&amp;analysismethod6)</f>
        <v xml:space="preserve">Review of Grievances Related to Access; 
</v>
      </c>
      <c r="DH69" s="251" t="str">
        <f>IF(ISNUMBER(FIND(analysismethod6,'III_Plan comp 438.68 {Plan 5}'!BA$15)),"",'III_Plan comp 438.68 {Plan 5}'!BA$15&amp;analysismethod6)</f>
        <v xml:space="preserve">Review of Grievances Related to Access; 
</v>
      </c>
      <c r="DI69" s="251" t="str">
        <f>IF(ISNUMBER(FIND(analysismethod6,'III_Plan comp 438.68 {Plan 5}'!BB$15)),"",'III_Plan comp 438.68 {Plan 5}'!BB$15&amp;analysismethod6)</f>
        <v xml:space="preserve">Review of Grievances Related to Access; 
</v>
      </c>
      <c r="DJ69" s="251" t="str">
        <f>IF(ISNUMBER(FIND(analysismethod6,'III_Plan comp 438.68 {Plan 5}'!BC$15)),"",'III_Plan comp 438.68 {Plan 5}'!BC$15&amp;analysismethod6)</f>
        <v xml:space="preserve">Review of Grievances Related to Access; 
</v>
      </c>
      <c r="DK69" s="251" t="str">
        <f>IF(ISNUMBER(FIND(analysismethod6,'III_Plan comp 438.68 {Plan 5}'!BD$15)),"",'III_Plan comp 438.68 {Plan 5}'!BD$15&amp;analysismethod6)</f>
        <v xml:space="preserve">Review of Grievances Related to Access; 
</v>
      </c>
      <c r="DL69" s="251" t="str">
        <f>IF(ISNUMBER(FIND(analysismethod6,'III_Plan comp 438.68 {Plan 5}'!BE$15)),"",'III_Plan comp 438.68 {Plan 5}'!BE$15&amp;analysismethod6)</f>
        <v xml:space="preserve">Review of Grievances Related to Access; 
</v>
      </c>
      <c r="DM69" s="251" t="str">
        <f>IF(ISNUMBER(FIND(analysismethod6,'III_Plan comp 438.68 {Plan 5}'!BF$15)),"",'III_Plan comp 438.68 {Plan 5}'!BF$15&amp;analysismethod6)</f>
        <v xml:space="preserve">Review of Grievances Related to Access; 
</v>
      </c>
      <c r="DN69" s="251" t="str">
        <f>IF(ISNUMBER(FIND(analysismethod6,'III_Plan comp 438.68 {Plan 5}'!BG$15)),"",'III_Plan comp 438.68 {Plan 5}'!BG$15&amp;analysismethod6)</f>
        <v xml:space="preserve">Review of Grievances Related to Access; 
</v>
      </c>
      <c r="DO69" s="251" t="str">
        <f>IF(ISNUMBER(FIND(analysismethod6,'III_Plan comp 438.68 {Plan 5}'!BH$15)),"",'III_Plan comp 438.68 {Plan 5}'!BH$15&amp;analysismethod6)</f>
        <v xml:space="preserve">Review of Grievances Related to Access; 
</v>
      </c>
      <c r="DP69" s="251" t="str">
        <f>IF(ISNUMBER(FIND(analysismethod6,'III_Plan comp 438.68 {Plan 5}'!BI$15)),"",'III_Plan comp 438.68 {Plan 5}'!BI$15&amp;analysismethod6)</f>
        <v xml:space="preserve">Review of Grievances Related to Access; 
</v>
      </c>
      <c r="DQ69" s="251" t="str">
        <f>IF(ISNUMBER(FIND(analysismethod6,'III_Plan comp 438.68 {Plan 5}'!BJ$15)),"",'III_Plan comp 438.68 {Plan 5}'!BJ$15&amp;analysismethod6)</f>
        <v xml:space="preserve">Review of Grievances Related to Access; 
</v>
      </c>
      <c r="DR69" s="251" t="str">
        <f>IF(ISNUMBER(FIND(analysismethod6,'III_Plan comp 438.68 {Plan 5}'!BK$15)),"",'III_Plan comp 438.68 {Plan 5}'!BK$15&amp;analysismethod6)</f>
        <v xml:space="preserve">Review of Grievances Related to Access; 
</v>
      </c>
      <c r="DS69" s="251" t="str">
        <f>IF(ISNUMBER(FIND(analysismethod6,'III_Plan comp 438.68 {Plan 5}'!BL$15)),"",'III_Plan comp 438.68 {Plan 5}'!BL$15&amp;analysismethod6)</f>
        <v xml:space="preserve">Review of Grievances Related to Access; 
</v>
      </c>
      <c r="DT69" s="251" t="str">
        <f>IF(ISNUMBER(FIND(analysismethod6,'III_Plan comp 438.68 {Plan 5}'!BM$15)),"",'III_Plan comp 438.68 {Plan 5}'!BM$15&amp;analysismethod6)</f>
        <v xml:space="preserve">Review of Grievances Related to Access; 
</v>
      </c>
      <c r="DU69" s="251" t="str">
        <f>IF(ISNUMBER(FIND(analysismethod6,'III_Plan comp 438.68 {Plan 5}'!BN$15)),"",'III_Plan comp 438.68 {Plan 5}'!BN$15&amp;analysismethod6)</f>
        <v xml:space="preserve">Review of Grievances Related to Access; 
</v>
      </c>
      <c r="DV69" s="251" t="str">
        <f>IF(ISNUMBER(FIND(analysismethod6,'III_Plan comp 438.68 {Plan 5}'!BO$15)),"",'III_Plan comp 438.68 {Plan 5}'!BO$15&amp;analysismethod6)</f>
        <v xml:space="preserve">Review of Grievances Related to Access; 
</v>
      </c>
      <c r="DW69" s="251" t="str">
        <f>IF(ISNUMBER(FIND(analysismethod6,'III_Plan comp 438.68 {Plan 5}'!BP$15)),"",'III_Plan comp 438.68 {Plan 5}'!BP$15&amp;analysismethod6)</f>
        <v xml:space="preserve">Review of Grievances Related to Access; 
</v>
      </c>
      <c r="DX69" s="251" t="str">
        <f>IF(ISNUMBER(FIND(analysismethod6,'III_Plan comp 438.68 {Plan 5}'!BQ$15)),"",'III_Plan comp 438.68 {Plan 5}'!BQ$15&amp;analysismethod6)</f>
        <v xml:space="preserve">Review of Grievances Related to Access; 
</v>
      </c>
      <c r="DY69" s="251" t="str">
        <f>IF(ISNUMBER(FIND(analysismethod6,'III_Plan comp 438.68 {Plan 5}'!BR$15)),"",'III_Plan comp 438.68 {Plan 5}'!BR$15&amp;analysismethod6)</f>
        <v xml:space="preserve">Review of Grievances Related to Access; 
</v>
      </c>
      <c r="DZ69" s="251" t="str">
        <f>IF(ISNUMBER(FIND(analysismethod6,'III_Plan comp 438.68 {Plan 5}'!BS$15)),"",'III_Plan comp 438.68 {Plan 5}'!BS$15&amp;analysismethod6)</f>
        <v xml:space="preserve">Review of Grievances Related to Access; 
</v>
      </c>
      <c r="EA69" s="251" t="str">
        <f>IF(ISNUMBER(FIND(analysismethod6,'III_Plan comp 438.68 {Plan 5}'!BT$15)),"",'III_Plan comp 438.68 {Plan 5}'!BT$15&amp;analysismethod6)</f>
        <v xml:space="preserve">Review of Grievances Related to Access; 
</v>
      </c>
      <c r="EB69" s="251" t="str">
        <f>IF(ISNUMBER(FIND(analysismethod6,'III_Plan comp 438.68 {Plan 5}'!BU$15)),"",'III_Plan comp 438.68 {Plan 5}'!BU$15&amp;analysismethod6)</f>
        <v xml:space="preserve">Review of Grievances Related to Access; 
</v>
      </c>
      <c r="EC69" s="251" t="str">
        <f>IF(ISNUMBER(FIND(analysismethod6,'III_Plan comp 438.68 {Plan 5}'!BV$15)),"",'III_Plan comp 438.68 {Plan 5}'!BV$15&amp;analysismethod6)</f>
        <v xml:space="preserve">Review of Grievances Related to Access; 
</v>
      </c>
      <c r="ED69" s="251" t="str">
        <f>IF(ISNUMBER(FIND(analysismethod6,'III_Plan comp 438.68 {Plan 5}'!BW$15)),"",'III_Plan comp 438.68 {Plan 5}'!BW$15&amp;analysismethod6)</f>
        <v xml:space="preserve">Review of Grievances Related to Access; 
</v>
      </c>
      <c r="EE69" s="251" t="str">
        <f>IF(ISNUMBER(FIND(analysismethod6,'III_Plan comp 438.68 {Plan 5}'!BX$15)),"",'III_Plan comp 438.68 {Plan 5}'!BX$15&amp;analysismethod6)</f>
        <v xml:space="preserve">Review of Grievances Related to Access; 
</v>
      </c>
      <c r="EF69" s="251" t="str">
        <f>IF(ISNUMBER(FIND(analysismethod6,'III_Plan comp 438.68 {Plan 5}'!BY$15)),"",'III_Plan comp 438.68 {Plan 5}'!BY$15&amp;analysismethod6)</f>
        <v xml:space="preserve">Review of Grievances Related to Access; 
</v>
      </c>
      <c r="EG69" s="251" t="str">
        <f>IF(ISNUMBER(FIND(analysismethod6,'III_Plan comp 438.68 {Plan 5}'!BZ$15)),"",'III_Plan comp 438.68 {Plan 5}'!BZ$15&amp;analysismethod6)</f>
        <v xml:space="preserve">Review of Grievances Related to Access; 
</v>
      </c>
      <c r="EH69" s="251" t="str">
        <f>IF(ISNUMBER(FIND(analysismethod6,'III_Plan comp 438.68 {Plan 5}'!CA$15)),"",'III_Plan comp 438.68 {Plan 5}'!CA$15&amp;analysismethod6)</f>
        <v xml:space="preserve">Review of Grievances Related to Access; 
</v>
      </c>
      <c r="EI69" s="251" t="str">
        <f>IF(ISNUMBER(FIND(analysismethod6,'III_Plan comp 438.68 {Plan 5}'!CB$15)),"",'III_Plan comp 438.68 {Plan 5}'!CB$15&amp;analysismethod6)</f>
        <v xml:space="preserve">Review of Grievances Related to Access; 
</v>
      </c>
      <c r="EJ69" s="251" t="str">
        <f>IF(ISNUMBER(FIND(analysismethod6,'III_Plan comp 438.68 {Plan 5}'!CC$15)),"",'III_Plan comp 438.68 {Plan 5}'!CC$15&amp;analysismethod6)</f>
        <v xml:space="preserve">Review of Grievances Related to Access; 
</v>
      </c>
      <c r="EK69" s="251" t="str">
        <f>IF(ISNUMBER(FIND(analysismethod6,'III_Plan comp 438.68 {Plan 5}'!CD$15)),"",'III_Plan comp 438.68 {Plan 5}'!CD$15&amp;analysismethod6)</f>
        <v xml:space="preserve">Review of Grievances Related to Access; 
</v>
      </c>
      <c r="EL69" s="251" t="str">
        <f>IF(ISNUMBER(FIND(analysismethod6,'III_Plan comp 438.68 {Plan 5}'!CE$15)),"",'III_Plan comp 438.68 {Plan 5}'!CE$15&amp;analysismethod6)</f>
        <v xml:space="preserve">Review of Grievances Related to Access; 
</v>
      </c>
      <c r="EM69" s="251" t="str">
        <f>IF(ISNUMBER(FIND(analysismethod6,'III_Plan comp 438.68 {Plan 5}'!CF$15)),"",'III_Plan comp 438.68 {Plan 5}'!CF$15&amp;analysismethod6)</f>
        <v xml:space="preserve">Review of Grievances Related to Access; 
</v>
      </c>
      <c r="EN69" s="251" t="str">
        <f>IF(ISNUMBER(FIND(analysismethod6,'III_Plan comp 438.68 {Plan 5}'!CG$15)),"",'III_Plan comp 438.68 {Plan 5}'!CG$15&amp;analysismethod6)</f>
        <v xml:space="preserve">Review of Grievances Related to Access; 
</v>
      </c>
      <c r="EO69" s="251" t="str">
        <f>IF(ISNUMBER(FIND(analysismethod6,'III_Plan comp 438.68 {Plan 5}'!CH$15)),"",'III_Plan comp 438.68 {Plan 5}'!CH$15&amp;analysismethod6)</f>
        <v xml:space="preserve">Review of Grievances Related to Access; 
</v>
      </c>
      <c r="EP69" s="251" t="str">
        <f>IF(ISNUMBER(FIND(analysismethod6,'III_Plan comp 438.68 {Plan 5}'!CI$15)),"",'III_Plan comp 438.68 {Plan 5}'!CI$15&amp;analysismethod6)</f>
        <v xml:space="preserve">Review of Grievances Related to Access; 
</v>
      </c>
      <c r="EQ69" s="251" t="str">
        <f>IF(ISNUMBER(FIND(analysismethod6,'III_Plan comp 438.68 {Plan 5}'!CJ$15)),"",'III_Plan comp 438.68 {Plan 5}'!CJ$15&amp;analysismethod6)</f>
        <v xml:space="preserve">Review of Grievances Related to Access; 
</v>
      </c>
      <c r="ER69" s="251" t="str">
        <f>IF(ISNUMBER(FIND(analysismethod6,'III_Plan comp 438.68 {Plan 5}'!CK$15)),"",'III_Plan comp 438.68 {Plan 5}'!CK$15&amp;analysismethod6)</f>
        <v xml:space="preserve">Review of Grievances Related to Access; 
</v>
      </c>
      <c r="ES69" s="251" t="str">
        <f>IF(ISNUMBER(FIND(analysismethod6,'III_Plan comp 438.68 {Plan 5}'!CL$15)),"",'III_Plan comp 438.68 {Plan 5}'!CL$15&amp;analysismethod6)</f>
        <v xml:space="preserve">Review of Grievances Related to Access; 
</v>
      </c>
      <c r="ET69" s="251" t="str">
        <f>IF(ISNUMBER(FIND(analysismethod6,'III_Plan comp 438.68 {Plan 5}'!CM$15)),"",'III_Plan comp 438.68 {Plan 5}'!CM$15&amp;analysismethod6)</f>
        <v xml:space="preserve">Review of Grievances Related to Access; 
</v>
      </c>
      <c r="EU69" s="251" t="str">
        <f>IF(ISNUMBER(FIND(analysismethod6,'III_Plan comp 438.68 {Plan 5}'!CN$15)),"",'III_Plan comp 438.68 {Plan 5}'!CN$15&amp;analysismethod6)</f>
        <v xml:space="preserve">Review of Grievances Related to Access; 
</v>
      </c>
      <c r="EV69" s="251" t="str">
        <f>IF(ISNUMBER(FIND(analysismethod6,'III_Plan comp 438.68 {Plan 5}'!CO$15)),"",'III_Plan comp 438.68 {Plan 5}'!CO$15&amp;analysismethod6)</f>
        <v xml:space="preserve">Review of Grievances Related to Access; 
</v>
      </c>
      <c r="EW69" s="251" t="str">
        <f>IF(ISNUMBER(FIND(analysismethod6,'III_Plan comp 438.68 {Plan 5}'!CP$15)),"",'III_Plan comp 438.68 {Plan 5}'!CP$15&amp;analysismethod6)</f>
        <v xml:space="preserve">Review of Grievances Related to Access; 
</v>
      </c>
      <c r="EX69" s="251" t="str">
        <f>IF(ISNUMBER(FIND(analysismethod6,'III_Plan comp 438.68 {Plan 5}'!CQ$15)),"",'III_Plan comp 438.68 {Plan 5}'!CQ$15&amp;analysismethod6)</f>
        <v xml:space="preserve">Review of Grievances Related to Access; 
</v>
      </c>
      <c r="EY69" s="251" t="str">
        <f>IF(ISNUMBER(FIND(analysismethod6,'III_Plan comp 438.68 {Plan 5}'!CR$15)),"",'III_Plan comp 438.68 {Plan 5}'!CR$15&amp;analysismethod6)</f>
        <v xml:space="preserve">Review of Grievances Related to Access; 
</v>
      </c>
      <c r="EZ69" s="251" t="str">
        <f>IF(ISNUMBER(FIND(analysismethod6,'III_Plan comp 438.68 {Plan 5}'!CS$15)),"",'III_Plan comp 438.68 {Plan 5}'!CS$15&amp;analysismethod6)</f>
        <v xml:space="preserve">Review of Grievances Related to Access; 
</v>
      </c>
      <c r="FA69" s="251" t="str">
        <f>IF(ISNUMBER(FIND(analysismethod6,'III_Plan comp 438.68 {Plan 5}'!CT$15)),"",'III_Plan comp 438.68 {Plan 5}'!CT$15&amp;analysismethod6)</f>
        <v xml:space="preserve">Review of Grievances Related to Access; 
</v>
      </c>
      <c r="FB69" s="251" t="str">
        <f>IF(ISNUMBER(FIND(analysismethod6,'III_Plan comp 438.68 {Plan 5}'!CU$15)),"",'III_Plan comp 438.68 {Plan 5}'!CU$15&amp;analysismethod6)</f>
        <v xml:space="preserve">Review of Grievances Related to Access; 
</v>
      </c>
      <c r="FC69" s="251" t="str">
        <f>IF(ISNUMBER(FIND(analysismethod6,'III_Plan comp 438.68 {Plan 5}'!CV$15)),"",'III_Plan comp 438.68 {Plan 5}'!CV$15&amp;analysismethod6)</f>
        <v xml:space="preserve">Review of Grievances Related to Access; 
</v>
      </c>
      <c r="FD69" s="251" t="str">
        <f>IF(ISNUMBER(FIND(analysismethod6,'III_Plan comp 438.68 {Plan 5}'!CW$15)),"",'III_Plan comp 438.68 {Plan 5}'!CW$15&amp;analysismethod6)</f>
        <v xml:space="preserve">Review of Grievances Related to Access; 
</v>
      </c>
      <c r="FE69" s="251" t="str">
        <f>IF(ISNUMBER(FIND(analysismethod6,'III_Plan comp 438.68 {Plan 5}'!CX$15)),"",'III_Plan comp 438.68 {Plan 5}'!CX$15&amp;analysismethod6)</f>
        <v xml:space="preserve">Review of Grievances Related to Access; 
</v>
      </c>
      <c r="FF69" s="251" t="str">
        <f>IF(ISNUMBER(FIND(analysismethod6,'III_Plan comp 438.68 {Plan 5}'!CY$15)),"",'III_Plan comp 438.68 {Plan 5}'!CY$15&amp;analysismethod6)</f>
        <v xml:space="preserve">Review of Grievances Related to Access; 
</v>
      </c>
      <c r="FG69" s="251" t="str">
        <f>IF(ISNUMBER(FIND(analysismethod6,'III_Plan comp 438.68 {Plan 5}'!CZ$15)),"",'III_Plan comp 438.68 {Plan 5}'!CZ$15&amp;analysismethod6)</f>
        <v xml:space="preserve">Review of Grievances Related to Access;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Revealed Shopper: Network Participation &amp; Appointment Availability; 
</v>
      </c>
      <c r="BM71" s="251" t="str">
        <f>IF(ISNUMBER(FIND(analysismethod8,'III_Plan comp 438.68 {Plan 5}'!F$15)),"",'III_Plan comp 438.68 {Plan 5}'!F$15&amp;analysismethod8)</f>
        <v xml:space="preserve">Revealed Shopper: Network Participation &amp; Appointment Availability; 
</v>
      </c>
      <c r="BN71" s="251" t="str">
        <f>IF(ISNUMBER(FIND(analysismethod8,'III_Plan comp 438.68 {Plan 5}'!G$15)),"",'III_Plan comp 438.68 {Plan 5}'!G$15&amp;analysismethod8)</f>
        <v xml:space="preserve">Revealed Shopper: Network Participation &amp; Appointment Availability; 
</v>
      </c>
      <c r="BO71" s="251" t="str">
        <f>IF(ISNUMBER(FIND(analysismethod8,'III_Plan comp 438.68 {Plan 5}'!H$15)),"",'III_Plan comp 438.68 {Plan 5}'!H$15&amp;analysismethod8)</f>
        <v xml:space="preserve">Revealed Shopper: Network Participation &amp; Appointment Availability; 
</v>
      </c>
      <c r="BP71" s="251" t="str">
        <f>IF(ISNUMBER(FIND(analysismethod8,'III_Plan comp 438.68 {Plan 5}'!I$15)),"",'III_Plan comp 438.68 {Plan 5}'!I$15&amp;analysismethod8)</f>
        <v xml:space="preserve">Revealed Shopper: Network Participation &amp; Appointment Availability; 
</v>
      </c>
      <c r="BQ71" s="251" t="str">
        <f>IF(ISNUMBER(FIND(analysismethod8,'III_Plan comp 438.68 {Plan 5}'!J$15)),"",'III_Plan comp 438.68 {Plan 5}'!J$15&amp;analysismethod8)</f>
        <v xml:space="preserve">Revealed Shopper: Network Participation &amp; Appointment Availability; 
</v>
      </c>
      <c r="BR71" s="251" t="str">
        <f>IF(ISNUMBER(FIND(analysismethod8,'III_Plan comp 438.68 {Plan 5}'!K$15)),"",'III_Plan comp 438.68 {Plan 5}'!K$15&amp;analysismethod8)</f>
        <v xml:space="preserve">Revealed Shopper: Network Participation &amp; Appointment Availability; 
</v>
      </c>
      <c r="BS71" s="251" t="str">
        <f>IF(ISNUMBER(FIND(analysismethod8,'III_Plan comp 438.68 {Plan 5}'!L$15)),"",'III_Plan comp 438.68 {Plan 5}'!L$15&amp;analysismethod8)</f>
        <v xml:space="preserve">Revealed Shopper: Network Participation &amp; Appointment Availability; 
</v>
      </c>
      <c r="BT71" s="251" t="str">
        <f>IF(ISNUMBER(FIND(analysismethod8,'III_Plan comp 438.68 {Plan 5}'!M$15)),"",'III_Plan comp 438.68 {Plan 5}'!M$15&amp;analysismethod8)</f>
        <v xml:space="preserve">Revealed Shopper: Network Participation &amp; Appointment Availability; 
</v>
      </c>
      <c r="BU71" s="251" t="str">
        <f>IF(ISNUMBER(FIND(analysismethod8,'III_Plan comp 438.68 {Plan 5}'!N$15)),"",'III_Plan comp 438.68 {Plan 5}'!N$15&amp;analysismethod8)</f>
        <v xml:space="preserve">Revealed Shopper: Network Participation &amp; Appointment Availability; 
</v>
      </c>
      <c r="BV71" s="251" t="str">
        <f>IF(ISNUMBER(FIND(analysismethod8,'III_Plan comp 438.68 {Plan 5}'!O$15)),"",'III_Plan comp 438.68 {Plan 5}'!O$15&amp;analysismethod8)</f>
        <v xml:space="preserve">Revealed Shopper: Network Participation &amp; Appointment Availability; 
</v>
      </c>
      <c r="BW71" s="251" t="str">
        <f>IF(ISNUMBER(FIND(analysismethod8,'III_Plan comp 438.68 {Plan 5}'!P$15)),"",'III_Plan comp 438.68 {Plan 5}'!P$15&amp;analysismethod8)</f>
        <v xml:space="preserve">Revealed Shopper: Network Participation &amp; Appointment Availability; 
</v>
      </c>
      <c r="BX71" s="251" t="str">
        <f>IF(ISNUMBER(FIND(analysismethod8,'III_Plan comp 438.68 {Plan 5}'!Q$15)),"",'III_Plan comp 438.68 {Plan 5}'!Q$15&amp;analysismethod8)</f>
        <v xml:space="preserve">Revealed Shopper: Network Participation &amp; Appointment Availability; 
</v>
      </c>
      <c r="BY71" s="251" t="str">
        <f>IF(ISNUMBER(FIND(analysismethod8,'III_Plan comp 438.68 {Plan 5}'!R$15)),"",'III_Plan comp 438.68 {Plan 5}'!R$15&amp;analysismethod8)</f>
        <v xml:space="preserve">Revealed Shopper: Network Participation &amp; Appointment Availability; 
</v>
      </c>
      <c r="BZ71" s="251" t="str">
        <f>IF(ISNUMBER(FIND(analysismethod8,'III_Plan comp 438.68 {Plan 5}'!S$15)),"",'III_Plan comp 438.68 {Plan 5}'!S$15&amp;analysismethod8)</f>
        <v xml:space="preserve">Revealed Shopper: Network Participation &amp; Appointment Availability; 
</v>
      </c>
      <c r="CA71" s="251" t="str">
        <f>IF(ISNUMBER(FIND(analysismethod8,'III_Plan comp 438.68 {Plan 5}'!T$15)),"",'III_Plan comp 438.68 {Plan 5}'!T$15&amp;analysismethod8)</f>
        <v xml:space="preserve">Revealed Shopper: Network Participation &amp; Appointment Availability; 
</v>
      </c>
      <c r="CB71" s="251" t="str">
        <f>IF(ISNUMBER(FIND(analysismethod8,'III_Plan comp 438.68 {Plan 5}'!U$15)),"",'III_Plan comp 438.68 {Plan 5}'!U$15&amp;analysismethod8)</f>
        <v xml:space="preserve">Revealed Shopper: Network Participation &amp; Appointment Availability; 
</v>
      </c>
      <c r="CC71" s="251" t="str">
        <f>IF(ISNUMBER(FIND(analysismethod8,'III_Plan comp 438.68 {Plan 5}'!V$15)),"",'III_Plan comp 438.68 {Plan 5}'!V$15&amp;analysismethod8)</f>
        <v xml:space="preserve">Revealed Shopper: Network Participation &amp; Appointment Availability; 
</v>
      </c>
      <c r="CD71" s="251" t="str">
        <f>IF(ISNUMBER(FIND(analysismethod8,'III_Plan comp 438.68 {Plan 5}'!W$15)),"",'III_Plan comp 438.68 {Plan 5}'!W$15&amp;analysismethod8)</f>
        <v xml:space="preserve">Revealed Shopper: Network Participation &amp; Appointment Availability; 
</v>
      </c>
      <c r="CE71" s="251" t="str">
        <f>IF(ISNUMBER(FIND(analysismethod8,'III_Plan comp 438.68 {Plan 5}'!X$15)),"",'III_Plan comp 438.68 {Plan 5}'!X$15&amp;analysismethod8)</f>
        <v xml:space="preserve">Revealed Shopper: Network Participation &amp; Appointment Availability; 
</v>
      </c>
      <c r="CF71" s="251" t="str">
        <f>IF(ISNUMBER(FIND(analysismethod8,'III_Plan comp 438.68 {Plan 5}'!Y$15)),"",'III_Plan comp 438.68 {Plan 5}'!Y$15&amp;analysismethod8)</f>
        <v xml:space="preserve">Revealed Shopper: Network Participation &amp; Appointment Availability; 
</v>
      </c>
      <c r="CG71" s="251" t="str">
        <f>IF(ISNUMBER(FIND(analysismethod8,'III_Plan comp 438.68 {Plan 5}'!Z$15)),"",'III_Plan comp 438.68 {Plan 5}'!Z$15&amp;analysismethod8)</f>
        <v xml:space="preserve">Revealed Shopper: Network Participation &amp; Appointment Availability; 
</v>
      </c>
      <c r="CH71" s="251" t="str">
        <f>IF(ISNUMBER(FIND(analysismethod8,'III_Plan comp 438.68 {Plan 5}'!AA$15)),"",'III_Plan comp 438.68 {Plan 5}'!AA$15&amp;analysismethod8)</f>
        <v xml:space="preserve">Revealed Shopper: Network Participation &amp; Appointment Availability; 
</v>
      </c>
      <c r="CI71" s="251" t="str">
        <f>IF(ISNUMBER(FIND(analysismethod8,'III_Plan comp 438.68 {Plan 5}'!AB$15)),"",'III_Plan comp 438.68 {Plan 5}'!AB$15&amp;analysismethod8)</f>
        <v xml:space="preserve">Revealed Shopper: Network Participation &amp; Appointment Availability; 
</v>
      </c>
      <c r="CJ71" s="251" t="str">
        <f>IF(ISNUMBER(FIND(analysismethod8,'III_Plan comp 438.68 {Plan 5}'!AC$15)),"",'III_Plan comp 438.68 {Plan 5}'!AC$15&amp;analysismethod8)</f>
        <v xml:space="preserve">Revealed Shopper: Network Participation &amp; Appointment Availability; 
</v>
      </c>
      <c r="CK71" s="251" t="str">
        <f>IF(ISNUMBER(FIND(analysismethod8,'III_Plan comp 438.68 {Plan 5}'!AD$15)),"",'III_Plan comp 438.68 {Plan 5}'!AD$15&amp;analysismethod8)</f>
        <v xml:space="preserve">Revealed Shopper: Network Participation &amp; Appointment Availability; 
</v>
      </c>
      <c r="CL71" s="251" t="str">
        <f>IF(ISNUMBER(FIND(analysismethod8,'III_Plan comp 438.68 {Plan 5}'!AE$15)),"",'III_Plan comp 438.68 {Plan 5}'!AE$15&amp;analysismethod8)</f>
        <v xml:space="preserve">Revealed Shopper: Network Participation &amp; Appointment Availability; 
</v>
      </c>
      <c r="CM71" s="251" t="str">
        <f>IF(ISNUMBER(FIND(analysismethod8,'III_Plan comp 438.68 {Plan 5}'!AF$15)),"",'III_Plan comp 438.68 {Plan 5}'!AF$15&amp;analysismethod8)</f>
        <v xml:space="preserve">Revealed Shopper: Network Participation &amp; Appointment Availability; 
</v>
      </c>
      <c r="CN71" s="251" t="str">
        <f>IF(ISNUMBER(FIND(analysismethod8,'III_Plan comp 438.68 {Plan 5}'!AG$15)),"",'III_Plan comp 438.68 {Plan 5}'!AG$15&amp;analysismethod8)</f>
        <v xml:space="preserve">Revealed Shopper: Network Participation &amp; Appointment Availability; 
</v>
      </c>
      <c r="CO71" s="251" t="str">
        <f>IF(ISNUMBER(FIND(analysismethod8,'III_Plan comp 438.68 {Plan 5}'!AH$15)),"",'III_Plan comp 438.68 {Plan 5}'!AH$15&amp;analysismethod8)</f>
        <v xml:space="preserve">Revealed Shopper: Network Participation &amp; Appointment Availability; 
</v>
      </c>
      <c r="CP71" s="251" t="str">
        <f>IF(ISNUMBER(FIND(analysismethod8,'III_Plan comp 438.68 {Plan 5}'!AI$15)),"",'III_Plan comp 438.68 {Plan 5}'!AI$15&amp;analysismethod8)</f>
        <v xml:space="preserve">Revealed Shopper: Network Participation &amp; Appointment Availability; 
</v>
      </c>
      <c r="CQ71" s="251" t="str">
        <f>IF(ISNUMBER(FIND(analysismethod8,'III_Plan comp 438.68 {Plan 5}'!AJ$15)),"",'III_Plan comp 438.68 {Plan 5}'!AJ$15&amp;analysismethod8)</f>
        <v xml:space="preserve">Revealed Shopper: Network Participation &amp; Appointment Availability; 
</v>
      </c>
      <c r="CR71" s="251" t="str">
        <f>IF(ISNUMBER(FIND(analysismethod8,'III_Plan comp 438.68 {Plan 5}'!AK$15)),"",'III_Plan comp 438.68 {Plan 5}'!AK$15&amp;analysismethod8)</f>
        <v xml:space="preserve">Revealed Shopper: Network Participation &amp; Appointment Availability; 
</v>
      </c>
      <c r="CS71" s="251" t="str">
        <f>IF(ISNUMBER(FIND(analysismethod8,'III_Plan comp 438.68 {Plan 5}'!AL$15)),"",'III_Plan comp 438.68 {Plan 5}'!AL$15&amp;analysismethod8)</f>
        <v xml:space="preserve">Revealed Shopper: Network Participation &amp; Appointment Availability; 
</v>
      </c>
      <c r="CT71" s="251" t="str">
        <f>IF(ISNUMBER(FIND(analysismethod8,'III_Plan comp 438.68 {Plan 5}'!AM$15)),"",'III_Plan comp 438.68 {Plan 5}'!AM$15&amp;analysismethod8)</f>
        <v xml:space="preserve">Revealed Shopper: Network Participation &amp; Appointment Availability; 
</v>
      </c>
      <c r="CU71" s="251" t="str">
        <f>IF(ISNUMBER(FIND(analysismethod8,'III_Plan comp 438.68 {Plan 5}'!AN$15)),"",'III_Plan comp 438.68 {Plan 5}'!AN$15&amp;analysismethod8)</f>
        <v xml:space="preserve">Revealed Shopper: Network Participation &amp; Appointment Availability; 
</v>
      </c>
      <c r="CV71" s="251" t="str">
        <f>IF(ISNUMBER(FIND(analysismethod8,'III_Plan comp 438.68 {Plan 5}'!AO$15)),"",'III_Plan comp 438.68 {Plan 5}'!AO$15&amp;analysismethod8)</f>
        <v xml:space="preserve">Revealed Shopper: Network Participation &amp; Appointment Availability; 
</v>
      </c>
      <c r="CW71" s="251" t="str">
        <f>IF(ISNUMBER(FIND(analysismethod8,'III_Plan comp 438.68 {Plan 5}'!AP$15)),"",'III_Plan comp 438.68 {Plan 5}'!AP$15&amp;analysismethod8)</f>
        <v xml:space="preserve">Revealed Shopper: Network Participation &amp; Appointment Availability; 
</v>
      </c>
      <c r="CX71" s="251" t="str">
        <f>IF(ISNUMBER(FIND(analysismethod8,'III_Plan comp 438.68 {Plan 5}'!AQ$15)),"",'III_Plan comp 438.68 {Plan 5}'!AQ$15&amp;analysismethod8)</f>
        <v xml:space="preserve">Revealed Shopper: Network Participation &amp; Appointment Availability; 
</v>
      </c>
      <c r="CY71" s="251" t="str">
        <f>IF(ISNUMBER(FIND(analysismethod8,'III_Plan comp 438.68 {Plan 5}'!AR$15)),"",'III_Plan comp 438.68 {Plan 5}'!AR$15&amp;analysismethod8)</f>
        <v xml:space="preserve">Revealed Shopper: Network Participation &amp; Appointment Availability; 
</v>
      </c>
      <c r="CZ71" s="251" t="str">
        <f>IF(ISNUMBER(FIND(analysismethod8,'III_Plan comp 438.68 {Plan 5}'!AS$15)),"",'III_Plan comp 438.68 {Plan 5}'!AS$15&amp;analysismethod8)</f>
        <v xml:space="preserve">Revealed Shopper: Network Participation &amp; Appointment Availability; 
</v>
      </c>
      <c r="DA71" s="251" t="str">
        <f>IF(ISNUMBER(FIND(analysismethod8,'III_Plan comp 438.68 {Plan 5}'!AT$15)),"",'III_Plan comp 438.68 {Plan 5}'!AT$15&amp;analysismethod8)</f>
        <v xml:space="preserve">Revealed Shopper: Network Participation &amp; Appointment Availability; 
</v>
      </c>
      <c r="DB71" s="251" t="str">
        <f>IF(ISNUMBER(FIND(analysismethod8,'III_Plan comp 438.68 {Plan 5}'!AU$15)),"",'III_Plan comp 438.68 {Plan 5}'!AU$15&amp;analysismethod8)</f>
        <v xml:space="preserve">Revealed Shopper: Network Participation &amp; Appointment Availability; 
</v>
      </c>
      <c r="DC71" s="251" t="str">
        <f>IF(ISNUMBER(FIND(analysismethod8,'III_Plan comp 438.68 {Plan 5}'!AV$15)),"",'III_Plan comp 438.68 {Plan 5}'!AV$15&amp;analysismethod8)</f>
        <v xml:space="preserve">Revealed Shopper: Network Participation &amp; Appointment Availability; 
</v>
      </c>
      <c r="DD71" s="251" t="str">
        <f>IF(ISNUMBER(FIND(analysismethod8,'III_Plan comp 438.68 {Plan 5}'!AW$15)),"",'III_Plan comp 438.68 {Plan 5}'!AW$15&amp;analysismethod8)</f>
        <v xml:space="preserve">Revealed Shopper: Network Participation &amp; Appointment Availability; 
</v>
      </c>
      <c r="DE71" s="251" t="str">
        <f>IF(ISNUMBER(FIND(analysismethod8,'III_Plan comp 438.68 {Plan 5}'!AX$15)),"",'III_Plan comp 438.68 {Plan 5}'!AX$15&amp;analysismethod8)</f>
        <v xml:space="preserve">Revealed Shopper: Network Participation &amp; Appointment Availability; 
</v>
      </c>
      <c r="DF71" s="251" t="str">
        <f>IF(ISNUMBER(FIND(analysismethod8,'III_Plan comp 438.68 {Plan 5}'!AY$15)),"",'III_Plan comp 438.68 {Plan 5}'!AY$15&amp;analysismethod8)</f>
        <v xml:space="preserve">Revealed Shopper: Network Participation &amp; Appointment Availability; 
</v>
      </c>
      <c r="DG71" s="251" t="str">
        <f>IF(ISNUMBER(FIND(analysismethod8,'III_Plan comp 438.68 {Plan 5}'!AZ$15)),"",'III_Plan comp 438.68 {Plan 5}'!AZ$15&amp;analysismethod8)</f>
        <v xml:space="preserve">Revealed Shopper: Network Participation &amp; Appointment Availability; 
</v>
      </c>
      <c r="DH71" s="251" t="str">
        <f>IF(ISNUMBER(FIND(analysismethod8,'III_Plan comp 438.68 {Plan 5}'!BA$15)),"",'III_Plan comp 438.68 {Plan 5}'!BA$15&amp;analysismethod8)</f>
        <v xml:space="preserve">Revealed Shopper: Network Participation &amp; Appointment Availability; 
</v>
      </c>
      <c r="DI71" s="251" t="str">
        <f>IF(ISNUMBER(FIND(analysismethod8,'III_Plan comp 438.68 {Plan 5}'!BB$15)),"",'III_Plan comp 438.68 {Plan 5}'!BB$15&amp;analysismethod8)</f>
        <v xml:space="preserve">Revealed Shopper: Network Participation &amp; Appointment Availability; 
</v>
      </c>
      <c r="DJ71" s="251" t="str">
        <f>IF(ISNUMBER(FIND(analysismethod8,'III_Plan comp 438.68 {Plan 5}'!BC$15)),"",'III_Plan comp 438.68 {Plan 5}'!BC$15&amp;analysismethod8)</f>
        <v xml:space="preserve">Revealed Shopper: Network Participation &amp; Appointment Availability; 
</v>
      </c>
      <c r="DK71" s="251" t="str">
        <f>IF(ISNUMBER(FIND(analysismethod8,'III_Plan comp 438.68 {Plan 5}'!BD$15)),"",'III_Plan comp 438.68 {Plan 5}'!BD$15&amp;analysismethod8)</f>
        <v xml:space="preserve">Revealed Shopper: Network Participation &amp; Appointment Availability; 
</v>
      </c>
      <c r="DL71" s="251" t="str">
        <f>IF(ISNUMBER(FIND(analysismethod8,'III_Plan comp 438.68 {Plan 5}'!BE$15)),"",'III_Plan comp 438.68 {Plan 5}'!BE$15&amp;analysismethod8)</f>
        <v xml:space="preserve">Revealed Shopper: Network Participation &amp; Appointment Availability; 
</v>
      </c>
      <c r="DM71" s="251" t="str">
        <f>IF(ISNUMBER(FIND(analysismethod8,'III_Plan comp 438.68 {Plan 5}'!BF$15)),"",'III_Plan comp 438.68 {Plan 5}'!BF$15&amp;analysismethod8)</f>
        <v xml:space="preserve">Revealed Shopper: Network Participation &amp; Appointment Availability; 
</v>
      </c>
      <c r="DN71" s="251" t="str">
        <f>IF(ISNUMBER(FIND(analysismethod8,'III_Plan comp 438.68 {Plan 5}'!BG$15)),"",'III_Plan comp 438.68 {Plan 5}'!BG$15&amp;analysismethod8)</f>
        <v xml:space="preserve">Revealed Shopper: Network Participation &amp; Appointment Availability; 
</v>
      </c>
      <c r="DO71" s="251" t="str">
        <f>IF(ISNUMBER(FIND(analysismethod8,'III_Plan comp 438.68 {Plan 5}'!BH$15)),"",'III_Plan comp 438.68 {Plan 5}'!BH$15&amp;analysismethod8)</f>
        <v xml:space="preserve">Revealed Shopper: Network Participation &amp; Appointment Availability; 
</v>
      </c>
      <c r="DP71" s="251" t="str">
        <f>IF(ISNUMBER(FIND(analysismethod8,'III_Plan comp 438.68 {Plan 5}'!BI$15)),"",'III_Plan comp 438.68 {Plan 5}'!BI$15&amp;analysismethod8)</f>
        <v xml:space="preserve">Revealed Shopper: Network Participation &amp; Appointment Availability; 
</v>
      </c>
      <c r="DQ71" s="251" t="str">
        <f>IF(ISNUMBER(FIND(analysismethod8,'III_Plan comp 438.68 {Plan 5}'!BJ$15)),"",'III_Plan comp 438.68 {Plan 5}'!BJ$15&amp;analysismethod8)</f>
        <v xml:space="preserve">Revealed Shopper: Network Participation &amp; Appointment Availability; 
</v>
      </c>
      <c r="DR71" s="251" t="str">
        <f>IF(ISNUMBER(FIND(analysismethod8,'III_Plan comp 438.68 {Plan 5}'!BK$15)),"",'III_Plan comp 438.68 {Plan 5}'!BK$15&amp;analysismethod8)</f>
        <v xml:space="preserve">Revealed Shopper: Network Participation &amp; Appointment Availability; 
</v>
      </c>
      <c r="DS71" s="251" t="str">
        <f>IF(ISNUMBER(FIND(analysismethod8,'III_Plan comp 438.68 {Plan 5}'!BL$15)),"",'III_Plan comp 438.68 {Plan 5}'!BL$15&amp;analysismethod8)</f>
        <v xml:space="preserve">Revealed Shopper: Network Participation &amp; Appointment Availability; 
</v>
      </c>
      <c r="DT71" s="251" t="str">
        <f>IF(ISNUMBER(FIND(analysismethod8,'III_Plan comp 438.68 {Plan 5}'!BM$15)),"",'III_Plan comp 438.68 {Plan 5}'!BM$15&amp;analysismethod8)</f>
        <v xml:space="preserve">Revealed Shopper: Network Participation &amp; Appointment Availability; 
</v>
      </c>
      <c r="DU71" s="251" t="str">
        <f>IF(ISNUMBER(FIND(analysismethod8,'III_Plan comp 438.68 {Plan 5}'!BN$15)),"",'III_Plan comp 438.68 {Plan 5}'!BN$15&amp;analysismethod8)</f>
        <v xml:space="preserve">Revealed Shopper: Network Participation &amp; Appointment Availability; 
</v>
      </c>
      <c r="DV71" s="251" t="str">
        <f>IF(ISNUMBER(FIND(analysismethod8,'III_Plan comp 438.68 {Plan 5}'!BO$15)),"",'III_Plan comp 438.68 {Plan 5}'!BO$15&amp;analysismethod8)</f>
        <v xml:space="preserve">Revealed Shopper: Network Participation &amp; Appointment Availability; 
</v>
      </c>
      <c r="DW71" s="251" t="str">
        <f>IF(ISNUMBER(FIND(analysismethod8,'III_Plan comp 438.68 {Plan 5}'!BP$15)),"",'III_Plan comp 438.68 {Plan 5}'!BP$15&amp;analysismethod8)</f>
        <v xml:space="preserve">Revealed Shopper: Network Participation &amp; Appointment Availability; 
</v>
      </c>
      <c r="DX71" s="251" t="str">
        <f>IF(ISNUMBER(FIND(analysismethod8,'III_Plan comp 438.68 {Plan 5}'!BQ$15)),"",'III_Plan comp 438.68 {Plan 5}'!BQ$15&amp;analysismethod8)</f>
        <v xml:space="preserve">Revealed Shopper: Network Participation &amp; Appointment Availability; 
</v>
      </c>
      <c r="DY71" s="251" t="str">
        <f>IF(ISNUMBER(FIND(analysismethod8,'III_Plan comp 438.68 {Plan 5}'!BR$15)),"",'III_Plan comp 438.68 {Plan 5}'!BR$15&amp;analysismethod8)</f>
        <v xml:space="preserve">Revealed Shopper: Network Participation &amp; Appointment Availability; 
</v>
      </c>
      <c r="DZ71" s="251" t="str">
        <f>IF(ISNUMBER(FIND(analysismethod8,'III_Plan comp 438.68 {Plan 5}'!BS$15)),"",'III_Plan comp 438.68 {Plan 5}'!BS$15&amp;analysismethod8)</f>
        <v xml:space="preserve">Revealed Shopper: Network Participation &amp; Appointment Availability; 
</v>
      </c>
      <c r="EA71" s="251" t="str">
        <f>IF(ISNUMBER(FIND(analysismethod8,'III_Plan comp 438.68 {Plan 5}'!BT$15)),"",'III_Plan comp 438.68 {Plan 5}'!BT$15&amp;analysismethod8)</f>
        <v xml:space="preserve">Revealed Shopper: Network Participation &amp; Appointment Availability; 
</v>
      </c>
      <c r="EB71" s="251" t="str">
        <f>IF(ISNUMBER(FIND(analysismethod8,'III_Plan comp 438.68 {Plan 5}'!BU$15)),"",'III_Plan comp 438.68 {Plan 5}'!BU$15&amp;analysismethod8)</f>
        <v xml:space="preserve">Revealed Shopper: Network Participation &amp; Appointment Availability; 
</v>
      </c>
      <c r="EC71" s="251" t="str">
        <f>IF(ISNUMBER(FIND(analysismethod8,'III_Plan comp 438.68 {Plan 5}'!BV$15)),"",'III_Plan comp 438.68 {Plan 5}'!BV$15&amp;analysismethod8)</f>
        <v xml:space="preserve">Revealed Shopper: Network Participation &amp; Appointment Availability; 
</v>
      </c>
      <c r="ED71" s="251" t="str">
        <f>IF(ISNUMBER(FIND(analysismethod8,'III_Plan comp 438.68 {Plan 5}'!BW$15)),"",'III_Plan comp 438.68 {Plan 5}'!BW$15&amp;analysismethod8)</f>
        <v xml:space="preserve">Revealed Shopper: Network Participation &amp; Appointment Availability; 
</v>
      </c>
      <c r="EE71" s="251" t="str">
        <f>IF(ISNUMBER(FIND(analysismethod8,'III_Plan comp 438.68 {Plan 5}'!BX$15)),"",'III_Plan comp 438.68 {Plan 5}'!BX$15&amp;analysismethod8)</f>
        <v xml:space="preserve">Revealed Shopper: Network Participation &amp; Appointment Availability; 
</v>
      </c>
      <c r="EF71" s="251" t="str">
        <f>IF(ISNUMBER(FIND(analysismethod8,'III_Plan comp 438.68 {Plan 5}'!BY$15)),"",'III_Plan comp 438.68 {Plan 5}'!BY$15&amp;analysismethod8)</f>
        <v xml:space="preserve">Revealed Shopper: Network Participation &amp; Appointment Availability; 
</v>
      </c>
      <c r="EG71" s="251" t="str">
        <f>IF(ISNUMBER(FIND(analysismethod8,'III_Plan comp 438.68 {Plan 5}'!BZ$15)),"",'III_Plan comp 438.68 {Plan 5}'!BZ$15&amp;analysismethod8)</f>
        <v xml:space="preserve">Revealed Shopper: Network Participation &amp; Appointment Availability; 
</v>
      </c>
      <c r="EH71" s="251" t="str">
        <f>IF(ISNUMBER(FIND(analysismethod8,'III_Plan comp 438.68 {Plan 5}'!CA$15)),"",'III_Plan comp 438.68 {Plan 5}'!CA$15&amp;analysismethod8)</f>
        <v xml:space="preserve">Revealed Shopper: Network Participation &amp; Appointment Availability; 
</v>
      </c>
      <c r="EI71" s="251" t="str">
        <f>IF(ISNUMBER(FIND(analysismethod8,'III_Plan comp 438.68 {Plan 5}'!CB$15)),"",'III_Plan comp 438.68 {Plan 5}'!CB$15&amp;analysismethod8)</f>
        <v xml:space="preserve">Revealed Shopper: Network Participation &amp; Appointment Availability; 
</v>
      </c>
      <c r="EJ71" s="251" t="str">
        <f>IF(ISNUMBER(FIND(analysismethod8,'III_Plan comp 438.68 {Plan 5}'!CC$15)),"",'III_Plan comp 438.68 {Plan 5}'!CC$15&amp;analysismethod8)</f>
        <v xml:space="preserve">Revealed Shopper: Network Participation &amp; Appointment Availability; 
</v>
      </c>
      <c r="EK71" s="251" t="str">
        <f>IF(ISNUMBER(FIND(analysismethod8,'III_Plan comp 438.68 {Plan 5}'!CD$15)),"",'III_Plan comp 438.68 {Plan 5}'!CD$15&amp;analysismethod8)</f>
        <v xml:space="preserve">Revealed Shopper: Network Participation &amp; Appointment Availability; 
</v>
      </c>
      <c r="EL71" s="251" t="str">
        <f>IF(ISNUMBER(FIND(analysismethod8,'III_Plan comp 438.68 {Plan 5}'!CE$15)),"",'III_Plan comp 438.68 {Plan 5}'!CE$15&amp;analysismethod8)</f>
        <v xml:space="preserve">Revealed Shopper: Network Participation &amp; Appointment Availability; 
</v>
      </c>
      <c r="EM71" s="251" t="str">
        <f>IF(ISNUMBER(FIND(analysismethod8,'III_Plan comp 438.68 {Plan 5}'!CF$15)),"",'III_Plan comp 438.68 {Plan 5}'!CF$15&amp;analysismethod8)</f>
        <v xml:space="preserve">Revealed Shopper: Network Participation &amp; Appointment Availability; 
</v>
      </c>
      <c r="EN71" s="251" t="str">
        <f>IF(ISNUMBER(FIND(analysismethod8,'III_Plan comp 438.68 {Plan 5}'!CG$15)),"",'III_Plan comp 438.68 {Plan 5}'!CG$15&amp;analysismethod8)</f>
        <v xml:space="preserve">Revealed Shopper: Network Participation &amp; Appointment Availability; 
</v>
      </c>
      <c r="EO71" s="251" t="str">
        <f>IF(ISNUMBER(FIND(analysismethod8,'III_Plan comp 438.68 {Plan 5}'!CH$15)),"",'III_Plan comp 438.68 {Plan 5}'!CH$15&amp;analysismethod8)</f>
        <v xml:space="preserve">Revealed Shopper: Network Participation &amp; Appointment Availability; 
</v>
      </c>
      <c r="EP71" s="251" t="str">
        <f>IF(ISNUMBER(FIND(analysismethod8,'III_Plan comp 438.68 {Plan 5}'!CI$15)),"",'III_Plan comp 438.68 {Plan 5}'!CI$15&amp;analysismethod8)</f>
        <v xml:space="preserve">Revealed Shopper: Network Participation &amp; Appointment Availability; 
</v>
      </c>
      <c r="EQ71" s="251" t="str">
        <f>IF(ISNUMBER(FIND(analysismethod8,'III_Plan comp 438.68 {Plan 5}'!CJ$15)),"",'III_Plan comp 438.68 {Plan 5}'!CJ$15&amp;analysismethod8)</f>
        <v xml:space="preserve">Revealed Shopper: Network Participation &amp; Appointment Availability; 
</v>
      </c>
      <c r="ER71" s="251" t="str">
        <f>IF(ISNUMBER(FIND(analysismethod8,'III_Plan comp 438.68 {Plan 5}'!CK$15)),"",'III_Plan comp 438.68 {Plan 5}'!CK$15&amp;analysismethod8)</f>
        <v xml:space="preserve">Revealed Shopper: Network Participation &amp; Appointment Availability; 
</v>
      </c>
      <c r="ES71" s="251" t="str">
        <f>IF(ISNUMBER(FIND(analysismethod8,'III_Plan comp 438.68 {Plan 5}'!CL$15)),"",'III_Plan comp 438.68 {Plan 5}'!CL$15&amp;analysismethod8)</f>
        <v xml:space="preserve">Revealed Shopper: Network Participation &amp; Appointment Availability; 
</v>
      </c>
      <c r="ET71" s="251" t="str">
        <f>IF(ISNUMBER(FIND(analysismethod8,'III_Plan comp 438.68 {Plan 5}'!CM$15)),"",'III_Plan comp 438.68 {Plan 5}'!CM$15&amp;analysismethod8)</f>
        <v xml:space="preserve">Revealed Shopper: Network Participation &amp; Appointment Availability; 
</v>
      </c>
      <c r="EU71" s="251" t="str">
        <f>IF(ISNUMBER(FIND(analysismethod8,'III_Plan comp 438.68 {Plan 5}'!CN$15)),"",'III_Plan comp 438.68 {Plan 5}'!CN$15&amp;analysismethod8)</f>
        <v xml:space="preserve">Revealed Shopper: Network Participation &amp; Appointment Availability; 
</v>
      </c>
      <c r="EV71" s="251" t="str">
        <f>IF(ISNUMBER(FIND(analysismethod8,'III_Plan comp 438.68 {Plan 5}'!CO$15)),"",'III_Plan comp 438.68 {Plan 5}'!CO$15&amp;analysismethod8)</f>
        <v xml:space="preserve">Revealed Shopper: Network Participation &amp; Appointment Availability; 
</v>
      </c>
      <c r="EW71" s="251" t="str">
        <f>IF(ISNUMBER(FIND(analysismethod8,'III_Plan comp 438.68 {Plan 5}'!CP$15)),"",'III_Plan comp 438.68 {Plan 5}'!CP$15&amp;analysismethod8)</f>
        <v xml:space="preserve">Revealed Shopper: Network Participation &amp; Appointment Availability; 
</v>
      </c>
      <c r="EX71" s="251" t="str">
        <f>IF(ISNUMBER(FIND(analysismethod8,'III_Plan comp 438.68 {Plan 5}'!CQ$15)),"",'III_Plan comp 438.68 {Plan 5}'!CQ$15&amp;analysismethod8)</f>
        <v xml:space="preserve">Revealed Shopper: Network Participation &amp; Appointment Availability; 
</v>
      </c>
      <c r="EY71" s="251" t="str">
        <f>IF(ISNUMBER(FIND(analysismethod8,'III_Plan comp 438.68 {Plan 5}'!CR$15)),"",'III_Plan comp 438.68 {Plan 5}'!CR$15&amp;analysismethod8)</f>
        <v xml:space="preserve">Revealed Shopper: Network Participation &amp; Appointment Availability; 
</v>
      </c>
      <c r="EZ71" s="251" t="str">
        <f>IF(ISNUMBER(FIND(analysismethod8,'III_Plan comp 438.68 {Plan 5}'!CS$15)),"",'III_Plan comp 438.68 {Plan 5}'!CS$15&amp;analysismethod8)</f>
        <v xml:space="preserve">Revealed Shopper: Network Participation &amp; Appointment Availability; 
</v>
      </c>
      <c r="FA71" s="251" t="str">
        <f>IF(ISNUMBER(FIND(analysismethod8,'III_Plan comp 438.68 {Plan 5}'!CT$15)),"",'III_Plan comp 438.68 {Plan 5}'!CT$15&amp;analysismethod8)</f>
        <v xml:space="preserve">Revealed Shopper: Network Participation &amp; Appointment Availability; 
</v>
      </c>
      <c r="FB71" s="251" t="str">
        <f>IF(ISNUMBER(FIND(analysismethod8,'III_Plan comp 438.68 {Plan 5}'!CU$15)),"",'III_Plan comp 438.68 {Plan 5}'!CU$15&amp;analysismethod8)</f>
        <v xml:space="preserve">Revealed Shopper: Network Participation &amp; Appointment Availability; 
</v>
      </c>
      <c r="FC71" s="251" t="str">
        <f>IF(ISNUMBER(FIND(analysismethod8,'III_Plan comp 438.68 {Plan 5}'!CV$15)),"",'III_Plan comp 438.68 {Plan 5}'!CV$15&amp;analysismethod8)</f>
        <v xml:space="preserve">Revealed Shopper: Network Participation &amp; Appointment Availability; 
</v>
      </c>
      <c r="FD71" s="251" t="str">
        <f>IF(ISNUMBER(FIND(analysismethod8,'III_Plan comp 438.68 {Plan 5}'!CW$15)),"",'III_Plan comp 438.68 {Plan 5}'!CW$15&amp;analysismethod8)</f>
        <v xml:space="preserve">Revealed Shopper: Network Participation &amp; Appointment Availability; 
</v>
      </c>
      <c r="FE71" s="251" t="str">
        <f>IF(ISNUMBER(FIND(analysismethod8,'III_Plan comp 438.68 {Plan 5}'!CX$15)),"",'III_Plan comp 438.68 {Plan 5}'!CX$15&amp;analysismethod8)</f>
        <v xml:space="preserve">Revealed Shopper: Network Participation &amp; Appointment Availability; 
</v>
      </c>
      <c r="FF71" s="251" t="str">
        <f>IF(ISNUMBER(FIND(analysismethod8,'III_Plan comp 438.68 {Plan 5}'!CY$15)),"",'III_Plan comp 438.68 {Plan 5}'!CY$15&amp;analysismethod8)</f>
        <v xml:space="preserve">Revealed Shopper: Network Participation &amp; Appointment Availability; 
</v>
      </c>
      <c r="FG71" s="251" t="str">
        <f>IF(ISNUMBER(FIND(analysismethod8,'III_Plan comp 438.68 {Plan 5}'!CZ$15)),"",'III_Plan comp 438.68 {Plan 5}'!CZ$15&amp;analysismethod8)</f>
        <v xml:space="preserve">Revealed Shopper: Network Participation &amp; Appointment Availability;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FTE Ratio Analysis; 
</v>
      </c>
      <c r="BM72" s="251" t="str">
        <f>IF(ISNUMBER(FIND(analysismethod9,'III_Plan comp 438.68 {Plan 5}'!F$15)),"",'III_Plan comp 438.68 {Plan 5}'!F$15&amp;analysismethod9)</f>
        <v xml:space="preserve">FTE Ratio Analysis; 
</v>
      </c>
      <c r="BN72" s="251" t="str">
        <f>IF(ISNUMBER(FIND(analysismethod9,'III_Plan comp 438.68 {Plan 5}'!G$15)),"",'III_Plan comp 438.68 {Plan 5}'!G$15&amp;analysismethod9)</f>
        <v xml:space="preserve">FTE Ratio Analysis; 
</v>
      </c>
      <c r="BO72" s="251" t="str">
        <f>IF(ISNUMBER(FIND(analysismethod9,'III_Plan comp 438.68 {Plan 5}'!H$15)),"",'III_Plan comp 438.68 {Plan 5}'!H$15&amp;analysismethod9)</f>
        <v xml:space="preserve">FTE Ratio Analysis; 
</v>
      </c>
      <c r="BP72" s="251" t="str">
        <f>IF(ISNUMBER(FIND(analysismethod9,'III_Plan comp 438.68 {Plan 5}'!I$15)),"",'III_Plan comp 438.68 {Plan 5}'!I$15&amp;analysismethod9)</f>
        <v xml:space="preserve">FTE Ratio Analysis; 
</v>
      </c>
      <c r="BQ72" s="251" t="str">
        <f>IF(ISNUMBER(FIND(analysismethod9,'III_Plan comp 438.68 {Plan 5}'!J$15)),"",'III_Plan comp 438.68 {Plan 5}'!J$15&amp;analysismethod9)</f>
        <v xml:space="preserve">FTE Ratio Analysis; 
</v>
      </c>
      <c r="BR72" s="251" t="str">
        <f>IF(ISNUMBER(FIND(analysismethod9,'III_Plan comp 438.68 {Plan 5}'!K$15)),"",'III_Plan comp 438.68 {Plan 5}'!K$15&amp;analysismethod9)</f>
        <v xml:space="preserve">FTE Ratio Analysis; 
</v>
      </c>
      <c r="BS72" s="251" t="str">
        <f>IF(ISNUMBER(FIND(analysismethod9,'III_Plan comp 438.68 {Plan 5}'!L$15)),"",'III_Plan comp 438.68 {Plan 5}'!L$15&amp;analysismethod9)</f>
        <v xml:space="preserve">FTE Ratio Analysis; 
</v>
      </c>
      <c r="BT72" s="251" t="str">
        <f>IF(ISNUMBER(FIND(analysismethod9,'III_Plan comp 438.68 {Plan 5}'!M$15)),"",'III_Plan comp 438.68 {Plan 5}'!M$15&amp;analysismethod9)</f>
        <v xml:space="preserve">FTE Ratio Analysis; 
</v>
      </c>
      <c r="BU72" s="251" t="str">
        <f>IF(ISNUMBER(FIND(analysismethod9,'III_Plan comp 438.68 {Plan 5}'!N$15)),"",'III_Plan comp 438.68 {Plan 5}'!N$15&amp;analysismethod9)</f>
        <v xml:space="preserve">FTE Ratio Analysis; 
</v>
      </c>
      <c r="BV72" s="251" t="str">
        <f>IF(ISNUMBER(FIND(analysismethod9,'III_Plan comp 438.68 {Plan 5}'!O$15)),"",'III_Plan comp 438.68 {Plan 5}'!O$15&amp;analysismethod9)</f>
        <v xml:space="preserve">FTE Ratio Analysis; 
</v>
      </c>
      <c r="BW72" s="251" t="str">
        <f>IF(ISNUMBER(FIND(analysismethod9,'III_Plan comp 438.68 {Plan 5}'!P$15)),"",'III_Plan comp 438.68 {Plan 5}'!P$15&amp;analysismethod9)</f>
        <v xml:space="preserve">FTE Ratio Analysis; 
</v>
      </c>
      <c r="BX72" s="251" t="str">
        <f>IF(ISNUMBER(FIND(analysismethod9,'III_Plan comp 438.68 {Plan 5}'!Q$15)),"",'III_Plan comp 438.68 {Plan 5}'!Q$15&amp;analysismethod9)</f>
        <v xml:space="preserve">FTE Ratio Analysis; 
</v>
      </c>
      <c r="BY72" s="251" t="str">
        <f>IF(ISNUMBER(FIND(analysismethod9,'III_Plan comp 438.68 {Plan 5}'!R$15)),"",'III_Plan comp 438.68 {Plan 5}'!R$15&amp;analysismethod9)</f>
        <v xml:space="preserve">FTE Ratio Analysis; 
</v>
      </c>
      <c r="BZ72" s="251" t="str">
        <f>IF(ISNUMBER(FIND(analysismethod9,'III_Plan comp 438.68 {Plan 5}'!S$15)),"",'III_Plan comp 438.68 {Plan 5}'!S$15&amp;analysismethod9)</f>
        <v xml:space="preserve">FTE Ratio Analysis; 
</v>
      </c>
      <c r="CA72" s="251" t="str">
        <f>IF(ISNUMBER(FIND(analysismethod9,'III_Plan comp 438.68 {Plan 5}'!T$15)),"",'III_Plan comp 438.68 {Plan 5}'!T$15&amp;analysismethod9)</f>
        <v xml:space="preserve">FTE Ratio Analysis; 
</v>
      </c>
      <c r="CB72" s="251" t="str">
        <f>IF(ISNUMBER(FIND(analysismethod9,'III_Plan comp 438.68 {Plan 5}'!U$15)),"",'III_Plan comp 438.68 {Plan 5}'!U$15&amp;analysismethod9)</f>
        <v xml:space="preserve">FTE Ratio Analysis; 
</v>
      </c>
      <c r="CC72" s="251" t="str">
        <f>IF(ISNUMBER(FIND(analysismethod9,'III_Plan comp 438.68 {Plan 5}'!V$15)),"",'III_Plan comp 438.68 {Plan 5}'!V$15&amp;analysismethod9)</f>
        <v xml:space="preserve">FTE Ratio Analysis; 
</v>
      </c>
      <c r="CD72" s="251" t="str">
        <f>IF(ISNUMBER(FIND(analysismethod9,'III_Plan comp 438.68 {Plan 5}'!W$15)),"",'III_Plan comp 438.68 {Plan 5}'!W$15&amp;analysismethod9)</f>
        <v xml:space="preserve">FTE Ratio Analysis; 
</v>
      </c>
      <c r="CE72" s="251" t="str">
        <f>IF(ISNUMBER(FIND(analysismethod9,'III_Plan comp 438.68 {Plan 5}'!X$15)),"",'III_Plan comp 438.68 {Plan 5}'!X$15&amp;analysismethod9)</f>
        <v xml:space="preserve">FTE Ratio Analysis; 
</v>
      </c>
      <c r="CF72" s="251" t="str">
        <f>IF(ISNUMBER(FIND(analysismethod9,'III_Plan comp 438.68 {Plan 5}'!Y$15)),"",'III_Plan comp 438.68 {Plan 5}'!Y$15&amp;analysismethod9)</f>
        <v xml:space="preserve">FTE Ratio Analysis; 
</v>
      </c>
      <c r="CG72" s="251" t="str">
        <f>IF(ISNUMBER(FIND(analysismethod9,'III_Plan comp 438.68 {Plan 5}'!Z$15)),"",'III_Plan comp 438.68 {Plan 5}'!Z$15&amp;analysismethod9)</f>
        <v xml:space="preserve">FTE Ratio Analysis; 
</v>
      </c>
      <c r="CH72" s="251" t="str">
        <f>IF(ISNUMBER(FIND(analysismethod9,'III_Plan comp 438.68 {Plan 5}'!AA$15)),"",'III_Plan comp 438.68 {Plan 5}'!AA$15&amp;analysismethod9)</f>
        <v xml:space="preserve">FTE Ratio Analysis; 
</v>
      </c>
      <c r="CI72" s="251" t="str">
        <f>IF(ISNUMBER(FIND(analysismethod9,'III_Plan comp 438.68 {Plan 5}'!AB$15)),"",'III_Plan comp 438.68 {Plan 5}'!AB$15&amp;analysismethod9)</f>
        <v xml:space="preserve">FTE Ratio Analysis; 
</v>
      </c>
      <c r="CJ72" s="251" t="str">
        <f>IF(ISNUMBER(FIND(analysismethod9,'III_Plan comp 438.68 {Plan 5}'!AC$15)),"",'III_Plan comp 438.68 {Plan 5}'!AC$15&amp;analysismethod9)</f>
        <v xml:space="preserve">FTE Ratio Analysis; 
</v>
      </c>
      <c r="CK72" s="251" t="str">
        <f>IF(ISNUMBER(FIND(analysismethod9,'III_Plan comp 438.68 {Plan 5}'!AD$15)),"",'III_Plan comp 438.68 {Plan 5}'!AD$15&amp;analysismethod9)</f>
        <v xml:space="preserve">FTE Ratio Analysis; 
</v>
      </c>
      <c r="CL72" s="251" t="str">
        <f>IF(ISNUMBER(FIND(analysismethod9,'III_Plan comp 438.68 {Plan 5}'!AE$15)),"",'III_Plan comp 438.68 {Plan 5}'!AE$15&amp;analysismethod9)</f>
        <v xml:space="preserve">FTE Ratio Analysis; 
</v>
      </c>
      <c r="CM72" s="251" t="str">
        <f>IF(ISNUMBER(FIND(analysismethod9,'III_Plan comp 438.68 {Plan 5}'!AF$15)),"",'III_Plan comp 438.68 {Plan 5}'!AF$15&amp;analysismethod9)</f>
        <v xml:space="preserve">FTE Ratio Analysis; 
</v>
      </c>
      <c r="CN72" s="251" t="str">
        <f>IF(ISNUMBER(FIND(analysismethod9,'III_Plan comp 438.68 {Plan 5}'!AG$15)),"",'III_Plan comp 438.68 {Plan 5}'!AG$15&amp;analysismethod9)</f>
        <v xml:space="preserve">FTE Ratio Analysis; 
</v>
      </c>
      <c r="CO72" s="251" t="str">
        <f>IF(ISNUMBER(FIND(analysismethod9,'III_Plan comp 438.68 {Plan 5}'!AH$15)),"",'III_Plan comp 438.68 {Plan 5}'!AH$15&amp;analysismethod9)</f>
        <v xml:space="preserve">FTE Ratio Analysis; 
</v>
      </c>
      <c r="CP72" s="251" t="str">
        <f>IF(ISNUMBER(FIND(analysismethod9,'III_Plan comp 438.68 {Plan 5}'!AI$15)),"",'III_Plan comp 438.68 {Plan 5}'!AI$15&amp;analysismethod9)</f>
        <v xml:space="preserve">FTE Ratio Analysis; 
</v>
      </c>
      <c r="CQ72" s="251" t="str">
        <f>IF(ISNUMBER(FIND(analysismethod9,'III_Plan comp 438.68 {Plan 5}'!AJ$15)),"",'III_Plan comp 438.68 {Plan 5}'!AJ$15&amp;analysismethod9)</f>
        <v xml:space="preserve">FTE Ratio Analysis; 
</v>
      </c>
      <c r="CR72" s="251" t="str">
        <f>IF(ISNUMBER(FIND(analysismethod9,'III_Plan comp 438.68 {Plan 5}'!AK$15)),"",'III_Plan comp 438.68 {Plan 5}'!AK$15&amp;analysismethod9)</f>
        <v xml:space="preserve">FTE Ratio Analysis; 
</v>
      </c>
      <c r="CS72" s="251" t="str">
        <f>IF(ISNUMBER(FIND(analysismethod9,'III_Plan comp 438.68 {Plan 5}'!AL$15)),"",'III_Plan comp 438.68 {Plan 5}'!AL$15&amp;analysismethod9)</f>
        <v xml:space="preserve">FTE Ratio Analysis; 
</v>
      </c>
      <c r="CT72" s="251" t="str">
        <f>IF(ISNUMBER(FIND(analysismethod9,'III_Plan comp 438.68 {Plan 5}'!AM$15)),"",'III_Plan comp 438.68 {Plan 5}'!AM$15&amp;analysismethod9)</f>
        <v xml:space="preserve">FTE Ratio Analysis; 
</v>
      </c>
      <c r="CU72" s="251" t="str">
        <f>IF(ISNUMBER(FIND(analysismethod9,'III_Plan comp 438.68 {Plan 5}'!AN$15)),"",'III_Plan comp 438.68 {Plan 5}'!AN$15&amp;analysismethod9)</f>
        <v xml:space="preserve">FTE Ratio Analysis; 
</v>
      </c>
      <c r="CV72" s="251" t="str">
        <f>IF(ISNUMBER(FIND(analysismethod9,'III_Plan comp 438.68 {Plan 5}'!AO$15)),"",'III_Plan comp 438.68 {Plan 5}'!AO$15&amp;analysismethod9)</f>
        <v xml:space="preserve">FTE Ratio Analysis; 
</v>
      </c>
      <c r="CW72" s="251" t="str">
        <f>IF(ISNUMBER(FIND(analysismethod9,'III_Plan comp 438.68 {Plan 5}'!AP$15)),"",'III_Plan comp 438.68 {Plan 5}'!AP$15&amp;analysismethod9)</f>
        <v xml:space="preserve">FTE Ratio Analysis; 
</v>
      </c>
      <c r="CX72" s="251" t="str">
        <f>IF(ISNUMBER(FIND(analysismethod9,'III_Plan comp 438.68 {Plan 5}'!AQ$15)),"",'III_Plan comp 438.68 {Plan 5}'!AQ$15&amp;analysismethod9)</f>
        <v xml:space="preserve">FTE Ratio Analysis; 
</v>
      </c>
      <c r="CY72" s="251" t="str">
        <f>IF(ISNUMBER(FIND(analysismethod9,'III_Plan comp 438.68 {Plan 5}'!AR$15)),"",'III_Plan comp 438.68 {Plan 5}'!AR$15&amp;analysismethod9)</f>
        <v xml:space="preserve">FTE Ratio Analysis; 
</v>
      </c>
      <c r="CZ72" s="251" t="str">
        <f>IF(ISNUMBER(FIND(analysismethod9,'III_Plan comp 438.68 {Plan 5}'!AS$15)),"",'III_Plan comp 438.68 {Plan 5}'!AS$15&amp;analysismethod9)</f>
        <v xml:space="preserve">FTE Ratio Analysis; 
</v>
      </c>
      <c r="DA72" s="251" t="str">
        <f>IF(ISNUMBER(FIND(analysismethod9,'III_Plan comp 438.68 {Plan 5}'!AT$15)),"",'III_Plan comp 438.68 {Plan 5}'!AT$15&amp;analysismethod9)</f>
        <v xml:space="preserve">FTE Ratio Analysis; 
</v>
      </c>
      <c r="DB72" s="251" t="str">
        <f>IF(ISNUMBER(FIND(analysismethod9,'III_Plan comp 438.68 {Plan 5}'!AU$15)),"",'III_Plan comp 438.68 {Plan 5}'!AU$15&amp;analysismethod9)</f>
        <v xml:space="preserve">FTE Ratio Analysis; 
</v>
      </c>
      <c r="DC72" s="251" t="str">
        <f>IF(ISNUMBER(FIND(analysismethod9,'III_Plan comp 438.68 {Plan 5}'!AV$15)),"",'III_Plan comp 438.68 {Plan 5}'!AV$15&amp;analysismethod9)</f>
        <v xml:space="preserve">FTE Ratio Analysis; 
</v>
      </c>
      <c r="DD72" s="251" t="str">
        <f>IF(ISNUMBER(FIND(analysismethod9,'III_Plan comp 438.68 {Plan 5}'!AW$15)),"",'III_Plan comp 438.68 {Plan 5}'!AW$15&amp;analysismethod9)</f>
        <v xml:space="preserve">FTE Ratio Analysis; 
</v>
      </c>
      <c r="DE72" s="251" t="str">
        <f>IF(ISNUMBER(FIND(analysismethod9,'III_Plan comp 438.68 {Plan 5}'!AX$15)),"",'III_Plan comp 438.68 {Plan 5}'!AX$15&amp;analysismethod9)</f>
        <v xml:space="preserve">FTE Ratio Analysis; 
</v>
      </c>
      <c r="DF72" s="251" t="str">
        <f>IF(ISNUMBER(FIND(analysismethod9,'III_Plan comp 438.68 {Plan 5}'!AY$15)),"",'III_Plan comp 438.68 {Plan 5}'!AY$15&amp;analysismethod9)</f>
        <v xml:space="preserve">FTE Ratio Analysis; 
</v>
      </c>
      <c r="DG72" s="251" t="str">
        <f>IF(ISNUMBER(FIND(analysismethod9,'III_Plan comp 438.68 {Plan 5}'!AZ$15)),"",'III_Plan comp 438.68 {Plan 5}'!AZ$15&amp;analysismethod9)</f>
        <v xml:space="preserve">FTE Ratio Analysis; 
</v>
      </c>
      <c r="DH72" s="251" t="str">
        <f>IF(ISNUMBER(FIND(analysismethod9,'III_Plan comp 438.68 {Plan 5}'!BA$15)),"",'III_Plan comp 438.68 {Plan 5}'!BA$15&amp;analysismethod9)</f>
        <v xml:space="preserve">FTE Ratio Analysis; 
</v>
      </c>
      <c r="DI72" s="251" t="str">
        <f>IF(ISNUMBER(FIND(analysismethod9,'III_Plan comp 438.68 {Plan 5}'!BB$15)),"",'III_Plan comp 438.68 {Plan 5}'!BB$15&amp;analysismethod9)</f>
        <v xml:space="preserve">FTE Ratio Analysis; 
</v>
      </c>
      <c r="DJ72" s="251" t="str">
        <f>IF(ISNUMBER(FIND(analysismethod9,'III_Plan comp 438.68 {Plan 5}'!BC$15)),"",'III_Plan comp 438.68 {Plan 5}'!BC$15&amp;analysismethod9)</f>
        <v xml:space="preserve">FTE Ratio Analysis; 
</v>
      </c>
      <c r="DK72" s="251" t="str">
        <f>IF(ISNUMBER(FIND(analysismethod9,'III_Plan comp 438.68 {Plan 5}'!BD$15)),"",'III_Plan comp 438.68 {Plan 5}'!BD$15&amp;analysismethod9)</f>
        <v xml:space="preserve">FTE Ratio Analysis; 
</v>
      </c>
      <c r="DL72" s="251" t="str">
        <f>IF(ISNUMBER(FIND(analysismethod9,'III_Plan comp 438.68 {Plan 5}'!BE$15)),"",'III_Plan comp 438.68 {Plan 5}'!BE$15&amp;analysismethod9)</f>
        <v xml:space="preserve">FTE Ratio Analysis; 
</v>
      </c>
      <c r="DM72" s="251" t="str">
        <f>IF(ISNUMBER(FIND(analysismethod9,'III_Plan comp 438.68 {Plan 5}'!BF$15)),"",'III_Plan comp 438.68 {Plan 5}'!BF$15&amp;analysismethod9)</f>
        <v xml:space="preserve">FTE Ratio Analysis; 
</v>
      </c>
      <c r="DN72" s="251" t="str">
        <f>IF(ISNUMBER(FIND(analysismethod9,'III_Plan comp 438.68 {Plan 5}'!BG$15)),"",'III_Plan comp 438.68 {Plan 5}'!BG$15&amp;analysismethod9)</f>
        <v xml:space="preserve">FTE Ratio Analysis; 
</v>
      </c>
      <c r="DO72" s="251" t="str">
        <f>IF(ISNUMBER(FIND(analysismethod9,'III_Plan comp 438.68 {Plan 5}'!BH$15)),"",'III_Plan comp 438.68 {Plan 5}'!BH$15&amp;analysismethod9)</f>
        <v xml:space="preserve">FTE Ratio Analysis; 
</v>
      </c>
      <c r="DP72" s="251" t="str">
        <f>IF(ISNUMBER(FIND(analysismethod9,'III_Plan comp 438.68 {Plan 5}'!BI$15)),"",'III_Plan comp 438.68 {Plan 5}'!BI$15&amp;analysismethod9)</f>
        <v xml:space="preserve">FTE Ratio Analysis; 
</v>
      </c>
      <c r="DQ72" s="251" t="str">
        <f>IF(ISNUMBER(FIND(analysismethod9,'III_Plan comp 438.68 {Plan 5}'!BJ$15)),"",'III_Plan comp 438.68 {Plan 5}'!BJ$15&amp;analysismethod9)</f>
        <v xml:space="preserve">FTE Ratio Analysis; 
</v>
      </c>
      <c r="DR72" s="251" t="str">
        <f>IF(ISNUMBER(FIND(analysismethod9,'III_Plan comp 438.68 {Plan 5}'!BK$15)),"",'III_Plan comp 438.68 {Plan 5}'!BK$15&amp;analysismethod9)</f>
        <v xml:space="preserve">FTE Ratio Analysis; 
</v>
      </c>
      <c r="DS72" s="251" t="str">
        <f>IF(ISNUMBER(FIND(analysismethod9,'III_Plan comp 438.68 {Plan 5}'!BL$15)),"",'III_Plan comp 438.68 {Plan 5}'!BL$15&amp;analysismethod9)</f>
        <v xml:space="preserve">FTE Ratio Analysis; 
</v>
      </c>
      <c r="DT72" s="251" t="str">
        <f>IF(ISNUMBER(FIND(analysismethod9,'III_Plan comp 438.68 {Plan 5}'!BM$15)),"",'III_Plan comp 438.68 {Plan 5}'!BM$15&amp;analysismethod9)</f>
        <v xml:space="preserve">FTE Ratio Analysis; 
</v>
      </c>
      <c r="DU72" s="251" t="str">
        <f>IF(ISNUMBER(FIND(analysismethod9,'III_Plan comp 438.68 {Plan 5}'!BN$15)),"",'III_Plan comp 438.68 {Plan 5}'!BN$15&amp;analysismethod9)</f>
        <v xml:space="preserve">FTE Ratio Analysis; 
</v>
      </c>
      <c r="DV72" s="251" t="str">
        <f>IF(ISNUMBER(FIND(analysismethod9,'III_Plan comp 438.68 {Plan 5}'!BO$15)),"",'III_Plan comp 438.68 {Plan 5}'!BO$15&amp;analysismethod9)</f>
        <v xml:space="preserve">FTE Ratio Analysis; 
</v>
      </c>
      <c r="DW72" s="251" t="str">
        <f>IF(ISNUMBER(FIND(analysismethod9,'III_Plan comp 438.68 {Plan 5}'!BP$15)),"",'III_Plan comp 438.68 {Plan 5}'!BP$15&amp;analysismethod9)</f>
        <v xml:space="preserve">FTE Ratio Analysis; 
</v>
      </c>
      <c r="DX72" s="251" t="str">
        <f>IF(ISNUMBER(FIND(analysismethod9,'III_Plan comp 438.68 {Plan 5}'!BQ$15)),"",'III_Plan comp 438.68 {Plan 5}'!BQ$15&amp;analysismethod9)</f>
        <v xml:space="preserve">FTE Ratio Analysis; 
</v>
      </c>
      <c r="DY72" s="251" t="str">
        <f>IF(ISNUMBER(FIND(analysismethod9,'III_Plan comp 438.68 {Plan 5}'!BR$15)),"",'III_Plan comp 438.68 {Plan 5}'!BR$15&amp;analysismethod9)</f>
        <v xml:space="preserve">FTE Ratio Analysis; 
</v>
      </c>
      <c r="DZ72" s="251" t="str">
        <f>IF(ISNUMBER(FIND(analysismethod9,'III_Plan comp 438.68 {Plan 5}'!BS$15)),"",'III_Plan comp 438.68 {Plan 5}'!BS$15&amp;analysismethod9)</f>
        <v xml:space="preserve">FTE Ratio Analysis; 
</v>
      </c>
      <c r="EA72" s="251" t="str">
        <f>IF(ISNUMBER(FIND(analysismethod9,'III_Plan comp 438.68 {Plan 5}'!BT$15)),"",'III_Plan comp 438.68 {Plan 5}'!BT$15&amp;analysismethod9)</f>
        <v xml:space="preserve">FTE Ratio Analysis; 
</v>
      </c>
      <c r="EB72" s="251" t="str">
        <f>IF(ISNUMBER(FIND(analysismethod9,'III_Plan comp 438.68 {Plan 5}'!BU$15)),"",'III_Plan comp 438.68 {Plan 5}'!BU$15&amp;analysismethod9)</f>
        <v xml:space="preserve">FTE Ratio Analysis; 
</v>
      </c>
      <c r="EC72" s="251" t="str">
        <f>IF(ISNUMBER(FIND(analysismethod9,'III_Plan comp 438.68 {Plan 5}'!BV$15)),"",'III_Plan comp 438.68 {Plan 5}'!BV$15&amp;analysismethod9)</f>
        <v xml:space="preserve">FTE Ratio Analysis; 
</v>
      </c>
      <c r="ED72" s="251" t="str">
        <f>IF(ISNUMBER(FIND(analysismethod9,'III_Plan comp 438.68 {Plan 5}'!BW$15)),"",'III_Plan comp 438.68 {Plan 5}'!BW$15&amp;analysismethod9)</f>
        <v xml:space="preserve">FTE Ratio Analysis; 
</v>
      </c>
      <c r="EE72" s="251" t="str">
        <f>IF(ISNUMBER(FIND(analysismethod9,'III_Plan comp 438.68 {Plan 5}'!BX$15)),"",'III_Plan comp 438.68 {Plan 5}'!BX$15&amp;analysismethod9)</f>
        <v xml:space="preserve">FTE Ratio Analysis; 
</v>
      </c>
      <c r="EF72" s="251" t="str">
        <f>IF(ISNUMBER(FIND(analysismethod9,'III_Plan comp 438.68 {Plan 5}'!BY$15)),"",'III_Plan comp 438.68 {Plan 5}'!BY$15&amp;analysismethod9)</f>
        <v xml:space="preserve">FTE Ratio Analysis; 
</v>
      </c>
      <c r="EG72" s="251" t="str">
        <f>IF(ISNUMBER(FIND(analysismethod9,'III_Plan comp 438.68 {Plan 5}'!BZ$15)),"",'III_Plan comp 438.68 {Plan 5}'!BZ$15&amp;analysismethod9)</f>
        <v xml:space="preserve">FTE Ratio Analysis; 
</v>
      </c>
      <c r="EH72" s="251" t="str">
        <f>IF(ISNUMBER(FIND(analysismethod9,'III_Plan comp 438.68 {Plan 5}'!CA$15)),"",'III_Plan comp 438.68 {Plan 5}'!CA$15&amp;analysismethod9)</f>
        <v xml:space="preserve">FTE Ratio Analysis; 
</v>
      </c>
      <c r="EI72" s="251" t="str">
        <f>IF(ISNUMBER(FIND(analysismethod9,'III_Plan comp 438.68 {Plan 5}'!CB$15)),"",'III_Plan comp 438.68 {Plan 5}'!CB$15&amp;analysismethod9)</f>
        <v xml:space="preserve">FTE Ratio Analysis; 
</v>
      </c>
      <c r="EJ72" s="251" t="str">
        <f>IF(ISNUMBER(FIND(analysismethod9,'III_Plan comp 438.68 {Plan 5}'!CC$15)),"",'III_Plan comp 438.68 {Plan 5}'!CC$15&amp;analysismethod9)</f>
        <v xml:space="preserve">FTE Ratio Analysis; 
</v>
      </c>
      <c r="EK72" s="251" t="str">
        <f>IF(ISNUMBER(FIND(analysismethod9,'III_Plan comp 438.68 {Plan 5}'!CD$15)),"",'III_Plan comp 438.68 {Plan 5}'!CD$15&amp;analysismethod9)</f>
        <v xml:space="preserve">FTE Ratio Analysis; 
</v>
      </c>
      <c r="EL72" s="251" t="str">
        <f>IF(ISNUMBER(FIND(analysismethod9,'III_Plan comp 438.68 {Plan 5}'!CE$15)),"",'III_Plan comp 438.68 {Plan 5}'!CE$15&amp;analysismethod9)</f>
        <v xml:space="preserve">FTE Ratio Analysis; 
</v>
      </c>
      <c r="EM72" s="251" t="str">
        <f>IF(ISNUMBER(FIND(analysismethod9,'III_Plan comp 438.68 {Plan 5}'!CF$15)),"",'III_Plan comp 438.68 {Plan 5}'!CF$15&amp;analysismethod9)</f>
        <v xml:space="preserve">FTE Ratio Analysis; 
</v>
      </c>
      <c r="EN72" s="251" t="str">
        <f>IF(ISNUMBER(FIND(analysismethod9,'III_Plan comp 438.68 {Plan 5}'!CG$15)),"",'III_Plan comp 438.68 {Plan 5}'!CG$15&amp;analysismethod9)</f>
        <v xml:space="preserve">FTE Ratio Analysis; 
</v>
      </c>
      <c r="EO72" s="251" t="str">
        <f>IF(ISNUMBER(FIND(analysismethod9,'III_Plan comp 438.68 {Plan 5}'!CH$15)),"",'III_Plan comp 438.68 {Plan 5}'!CH$15&amp;analysismethod9)</f>
        <v xml:space="preserve">FTE Ratio Analysis; 
</v>
      </c>
      <c r="EP72" s="251" t="str">
        <f>IF(ISNUMBER(FIND(analysismethod9,'III_Plan comp 438.68 {Plan 5}'!CI$15)),"",'III_Plan comp 438.68 {Plan 5}'!CI$15&amp;analysismethod9)</f>
        <v xml:space="preserve">FTE Ratio Analysis; 
</v>
      </c>
      <c r="EQ72" s="251" t="str">
        <f>IF(ISNUMBER(FIND(analysismethod9,'III_Plan comp 438.68 {Plan 5}'!CJ$15)),"",'III_Plan comp 438.68 {Plan 5}'!CJ$15&amp;analysismethod9)</f>
        <v xml:space="preserve">FTE Ratio Analysis; 
</v>
      </c>
      <c r="ER72" s="251" t="str">
        <f>IF(ISNUMBER(FIND(analysismethod9,'III_Plan comp 438.68 {Plan 5}'!CK$15)),"",'III_Plan comp 438.68 {Plan 5}'!CK$15&amp;analysismethod9)</f>
        <v xml:space="preserve">FTE Ratio Analysis; 
</v>
      </c>
      <c r="ES72" s="251" t="str">
        <f>IF(ISNUMBER(FIND(analysismethod9,'III_Plan comp 438.68 {Plan 5}'!CL$15)),"",'III_Plan comp 438.68 {Plan 5}'!CL$15&amp;analysismethod9)</f>
        <v xml:space="preserve">FTE Ratio Analysis; 
</v>
      </c>
      <c r="ET72" s="251" t="str">
        <f>IF(ISNUMBER(FIND(analysismethod9,'III_Plan comp 438.68 {Plan 5}'!CM$15)),"",'III_Plan comp 438.68 {Plan 5}'!CM$15&amp;analysismethod9)</f>
        <v xml:space="preserve">FTE Ratio Analysis; 
</v>
      </c>
      <c r="EU72" s="251" t="str">
        <f>IF(ISNUMBER(FIND(analysismethod9,'III_Plan comp 438.68 {Plan 5}'!CN$15)),"",'III_Plan comp 438.68 {Plan 5}'!CN$15&amp;analysismethod9)</f>
        <v xml:space="preserve">FTE Ratio Analysis; 
</v>
      </c>
      <c r="EV72" s="251" t="str">
        <f>IF(ISNUMBER(FIND(analysismethod9,'III_Plan comp 438.68 {Plan 5}'!CO$15)),"",'III_Plan comp 438.68 {Plan 5}'!CO$15&amp;analysismethod9)</f>
        <v xml:space="preserve">FTE Ratio Analysis; 
</v>
      </c>
      <c r="EW72" s="251" t="str">
        <f>IF(ISNUMBER(FIND(analysismethod9,'III_Plan comp 438.68 {Plan 5}'!CP$15)),"",'III_Plan comp 438.68 {Plan 5}'!CP$15&amp;analysismethod9)</f>
        <v xml:space="preserve">FTE Ratio Analysis; 
</v>
      </c>
      <c r="EX72" s="251" t="str">
        <f>IF(ISNUMBER(FIND(analysismethod9,'III_Plan comp 438.68 {Plan 5}'!CQ$15)),"",'III_Plan comp 438.68 {Plan 5}'!CQ$15&amp;analysismethod9)</f>
        <v xml:space="preserve">FTE Ratio Analysis; 
</v>
      </c>
      <c r="EY72" s="251" t="str">
        <f>IF(ISNUMBER(FIND(analysismethod9,'III_Plan comp 438.68 {Plan 5}'!CR$15)),"",'III_Plan comp 438.68 {Plan 5}'!CR$15&amp;analysismethod9)</f>
        <v xml:space="preserve">FTE Ratio Analysis; 
</v>
      </c>
      <c r="EZ72" s="251" t="str">
        <f>IF(ISNUMBER(FIND(analysismethod9,'III_Plan comp 438.68 {Plan 5}'!CS$15)),"",'III_Plan comp 438.68 {Plan 5}'!CS$15&amp;analysismethod9)</f>
        <v xml:space="preserve">FTE Ratio Analysis; 
</v>
      </c>
      <c r="FA72" s="251" t="str">
        <f>IF(ISNUMBER(FIND(analysismethod9,'III_Plan comp 438.68 {Plan 5}'!CT$15)),"",'III_Plan comp 438.68 {Plan 5}'!CT$15&amp;analysismethod9)</f>
        <v xml:space="preserve">FTE Ratio Analysis; 
</v>
      </c>
      <c r="FB72" s="251" t="str">
        <f>IF(ISNUMBER(FIND(analysismethod9,'III_Plan comp 438.68 {Plan 5}'!CU$15)),"",'III_Plan comp 438.68 {Plan 5}'!CU$15&amp;analysismethod9)</f>
        <v xml:space="preserve">FTE Ratio Analysis; 
</v>
      </c>
      <c r="FC72" s="251" t="str">
        <f>IF(ISNUMBER(FIND(analysismethod9,'III_Plan comp 438.68 {Plan 5}'!CV$15)),"",'III_Plan comp 438.68 {Plan 5}'!CV$15&amp;analysismethod9)</f>
        <v xml:space="preserve">FTE Ratio Analysis; 
</v>
      </c>
      <c r="FD72" s="251" t="str">
        <f>IF(ISNUMBER(FIND(analysismethod9,'III_Plan comp 438.68 {Plan 5}'!CW$15)),"",'III_Plan comp 438.68 {Plan 5}'!CW$15&amp;analysismethod9)</f>
        <v xml:space="preserve">FTE Ratio Analysis; 
</v>
      </c>
      <c r="FE72" s="251" t="str">
        <f>IF(ISNUMBER(FIND(analysismethod9,'III_Plan comp 438.68 {Plan 5}'!CX$15)),"",'III_Plan comp 438.68 {Plan 5}'!CX$15&amp;analysismethod9)</f>
        <v xml:space="preserve">FTE Ratio Analysis; 
</v>
      </c>
      <c r="FF72" s="251" t="str">
        <f>IF(ISNUMBER(FIND(analysismethod9,'III_Plan comp 438.68 {Plan 5}'!CY$15)),"",'III_Plan comp 438.68 {Plan 5}'!CY$15&amp;analysismethod9)</f>
        <v xml:space="preserve">FTE Ratio Analysis; 
</v>
      </c>
      <c r="FG72" s="251" t="str">
        <f>IF(ISNUMBER(FIND(analysismethod9,'III_Plan comp 438.68 {Plan 5}'!CZ$15)),"",'III_Plan comp 438.68 {Plan 5}'!CZ$15&amp;analysismethod9)</f>
        <v xml:space="preserve">FTE Ratio Analysis; 
</v>
      </c>
    </row>
    <row r="73" spans="62:163" ht="14.4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Mandatory Provider Type Validation Analysis; 
</v>
      </c>
      <c r="BM73" s="254" t="str">
        <f>IF(ISNUMBER(FIND(analysismethod10,'III_Plan comp 438.68 {Plan 5}'!F$15)),"",'III_Plan comp 438.68 {Plan 5}'!F$15&amp;analysismethod10)</f>
        <v xml:space="preserve">Mandatory Provider Type Validation Analysis; 
</v>
      </c>
      <c r="BN73" s="254" t="str">
        <f>IF(ISNUMBER(FIND(analysismethod10,'III_Plan comp 438.68 {Plan 5}'!G$15)),"",'III_Plan comp 438.68 {Plan 5}'!G$15&amp;analysismethod10)</f>
        <v xml:space="preserve">Mandatory Provider Type Validation Analysis; 
</v>
      </c>
      <c r="BO73" s="254" t="str">
        <f>IF(ISNUMBER(FIND(analysismethod10,'III_Plan comp 438.68 {Plan 5}'!H$15)),"",'III_Plan comp 438.68 {Plan 5}'!H$15&amp;analysismethod10)</f>
        <v xml:space="preserve">Mandatory Provider Type Validation Analysis; 
</v>
      </c>
      <c r="BP73" s="254" t="str">
        <f>IF(ISNUMBER(FIND(analysismethod10,'III_Plan comp 438.68 {Plan 5}'!I$15)),"",'III_Plan comp 438.68 {Plan 5}'!I$15&amp;analysismethod10)</f>
        <v xml:space="preserve">Mandatory Provider Type Validation Analysis; 
</v>
      </c>
      <c r="BQ73" s="254" t="str">
        <f>IF(ISNUMBER(FIND(analysismethod10,'III_Plan comp 438.68 {Plan 5}'!J$15)),"",'III_Plan comp 438.68 {Plan 5}'!J$15&amp;analysismethod10)</f>
        <v xml:space="preserve">Mandatory Provider Type Validation Analysis; 
</v>
      </c>
      <c r="BR73" s="254" t="str">
        <f>IF(ISNUMBER(FIND(analysismethod10,'III_Plan comp 438.68 {Plan 5}'!K$15)),"",'III_Plan comp 438.68 {Plan 5}'!K$15&amp;analysismethod10)</f>
        <v xml:space="preserve">Mandatory Provider Type Validation Analysis; 
</v>
      </c>
      <c r="BS73" s="254" t="str">
        <f>IF(ISNUMBER(FIND(analysismethod10,'III_Plan comp 438.68 {Plan 5}'!L$15)),"",'III_Plan comp 438.68 {Plan 5}'!L$15&amp;analysismethod10)</f>
        <v xml:space="preserve">Mandatory Provider Type Validation Analysis; 
</v>
      </c>
      <c r="BT73" s="254" t="str">
        <f>IF(ISNUMBER(FIND(analysismethod10,'III_Plan comp 438.68 {Plan 5}'!M$15)),"",'III_Plan comp 438.68 {Plan 5}'!M$15&amp;analysismethod10)</f>
        <v xml:space="preserve">Mandatory Provider Type Validation Analysis; 
</v>
      </c>
      <c r="BU73" s="254" t="str">
        <f>IF(ISNUMBER(FIND(analysismethod10,'III_Plan comp 438.68 {Plan 5}'!N$15)),"",'III_Plan comp 438.68 {Plan 5}'!N$15&amp;analysismethod10)</f>
        <v xml:space="preserve">Mandatory Provider Type Validation Analysis; 
</v>
      </c>
      <c r="BV73" s="254" t="str">
        <f>IF(ISNUMBER(FIND(analysismethod10,'III_Plan comp 438.68 {Plan 5}'!O$15)),"",'III_Plan comp 438.68 {Plan 5}'!O$15&amp;analysismethod10)</f>
        <v xml:space="preserve">Mandatory Provider Type Validation Analysis; 
</v>
      </c>
      <c r="BW73" s="254" t="str">
        <f>IF(ISNUMBER(FIND(analysismethod10,'III_Plan comp 438.68 {Plan 5}'!P$15)),"",'III_Plan comp 438.68 {Plan 5}'!P$15&amp;analysismethod10)</f>
        <v xml:space="preserve">Mandatory Provider Type Validation Analysis; 
</v>
      </c>
      <c r="BX73" s="254" t="str">
        <f>IF(ISNUMBER(FIND(analysismethod10,'III_Plan comp 438.68 {Plan 5}'!Q$15)),"",'III_Plan comp 438.68 {Plan 5}'!Q$15&amp;analysismethod10)</f>
        <v xml:space="preserve">Mandatory Provider Type Validation Analysis; 
</v>
      </c>
      <c r="BY73" s="254" t="str">
        <f>IF(ISNUMBER(FIND(analysismethod10,'III_Plan comp 438.68 {Plan 5}'!R$15)),"",'III_Plan comp 438.68 {Plan 5}'!R$15&amp;analysismethod10)</f>
        <v xml:space="preserve">Mandatory Provider Type Validation Analysis; 
</v>
      </c>
      <c r="BZ73" s="254" t="str">
        <f>IF(ISNUMBER(FIND(analysismethod10,'III_Plan comp 438.68 {Plan 5}'!S$15)),"",'III_Plan comp 438.68 {Plan 5}'!S$15&amp;analysismethod10)</f>
        <v xml:space="preserve">Mandatory Provider Type Validation Analysis; 
</v>
      </c>
      <c r="CA73" s="254" t="str">
        <f>IF(ISNUMBER(FIND(analysismethod10,'III_Plan comp 438.68 {Plan 5}'!T$15)),"",'III_Plan comp 438.68 {Plan 5}'!T$15&amp;analysismethod10)</f>
        <v xml:space="preserve">Mandatory Provider Type Validation Analysis; 
</v>
      </c>
      <c r="CB73" s="254" t="str">
        <f>IF(ISNUMBER(FIND(analysismethod10,'III_Plan comp 438.68 {Plan 5}'!U$15)),"",'III_Plan comp 438.68 {Plan 5}'!U$15&amp;analysismethod10)</f>
        <v xml:space="preserve">Mandatory Provider Type Validation Analysis; 
</v>
      </c>
      <c r="CC73" s="254" t="str">
        <f>IF(ISNUMBER(FIND(analysismethod10,'III_Plan comp 438.68 {Plan 5}'!V$15)),"",'III_Plan comp 438.68 {Plan 5}'!V$15&amp;analysismethod10)</f>
        <v xml:space="preserve">Mandatory Provider Type Validation Analysis; 
</v>
      </c>
      <c r="CD73" s="254" t="str">
        <f>IF(ISNUMBER(FIND(analysismethod10,'III_Plan comp 438.68 {Plan 5}'!W$15)),"",'III_Plan comp 438.68 {Plan 5}'!W$15&amp;analysismethod10)</f>
        <v xml:space="preserve">Mandatory Provider Type Validation Analysis; 
</v>
      </c>
      <c r="CE73" s="254" t="str">
        <f>IF(ISNUMBER(FIND(analysismethod10,'III_Plan comp 438.68 {Plan 5}'!X$15)),"",'III_Plan comp 438.68 {Plan 5}'!X$15&amp;analysismethod10)</f>
        <v xml:space="preserve">Mandatory Provider Type Validation Analysis; 
</v>
      </c>
      <c r="CF73" s="254" t="str">
        <f>IF(ISNUMBER(FIND(analysismethod10,'III_Plan comp 438.68 {Plan 5}'!Y$15)),"",'III_Plan comp 438.68 {Plan 5}'!Y$15&amp;analysismethod10)</f>
        <v xml:space="preserve">Mandatory Provider Type Validation Analysis; 
</v>
      </c>
      <c r="CG73" s="254" t="str">
        <f>IF(ISNUMBER(FIND(analysismethod10,'III_Plan comp 438.68 {Plan 5}'!Z$15)),"",'III_Plan comp 438.68 {Plan 5}'!Z$15&amp;analysismethod10)</f>
        <v xml:space="preserve">Mandatory Provider Type Validation Analysis; 
</v>
      </c>
      <c r="CH73" s="254" t="str">
        <f>IF(ISNUMBER(FIND(analysismethod10,'III_Plan comp 438.68 {Plan 5}'!AA$15)),"",'III_Plan comp 438.68 {Plan 5}'!AA$15&amp;analysismethod10)</f>
        <v xml:space="preserve">Mandatory Provider Type Validation Analysis; 
</v>
      </c>
      <c r="CI73" s="254" t="str">
        <f>IF(ISNUMBER(FIND(analysismethod10,'III_Plan comp 438.68 {Plan 5}'!AB$15)),"",'III_Plan comp 438.68 {Plan 5}'!AB$15&amp;analysismethod10)</f>
        <v xml:space="preserve">Mandatory Provider Type Validation Analysis; 
</v>
      </c>
      <c r="CJ73" s="254" t="str">
        <f>IF(ISNUMBER(FIND(analysismethod10,'III_Plan comp 438.68 {Plan 5}'!AC$15)),"",'III_Plan comp 438.68 {Plan 5}'!AC$15&amp;analysismethod10)</f>
        <v xml:space="preserve">Mandatory Provider Type Validation Analysis; 
</v>
      </c>
      <c r="CK73" s="254" t="str">
        <f>IF(ISNUMBER(FIND(analysismethod10,'III_Plan comp 438.68 {Plan 5}'!AD$15)),"",'III_Plan comp 438.68 {Plan 5}'!AD$15&amp;analysismethod10)</f>
        <v xml:space="preserve">Mandatory Provider Type Validation Analysis; 
</v>
      </c>
      <c r="CL73" s="254" t="str">
        <f>IF(ISNUMBER(FIND(analysismethod10,'III_Plan comp 438.68 {Plan 5}'!AE$15)),"",'III_Plan comp 438.68 {Plan 5}'!AE$15&amp;analysismethod10)</f>
        <v xml:space="preserve">Mandatory Provider Type Validation Analysis; 
</v>
      </c>
      <c r="CM73" s="254" t="str">
        <f>IF(ISNUMBER(FIND(analysismethod10,'III_Plan comp 438.68 {Plan 5}'!AF$15)),"",'III_Plan comp 438.68 {Plan 5}'!AF$15&amp;analysismethod10)</f>
        <v xml:space="preserve">Mandatory Provider Type Validation Analysis; 
</v>
      </c>
      <c r="CN73" s="254" t="str">
        <f>IF(ISNUMBER(FIND(analysismethod10,'III_Plan comp 438.68 {Plan 5}'!AG$15)),"",'III_Plan comp 438.68 {Plan 5}'!AG$15&amp;analysismethod10)</f>
        <v xml:space="preserve">Mandatory Provider Type Validation Analysis; 
</v>
      </c>
      <c r="CO73" s="254" t="str">
        <f>IF(ISNUMBER(FIND(analysismethod10,'III_Plan comp 438.68 {Plan 5}'!AH$15)),"",'III_Plan comp 438.68 {Plan 5}'!AH$15&amp;analysismethod10)</f>
        <v xml:space="preserve">Mandatory Provider Type Validation Analysis; 
</v>
      </c>
      <c r="CP73" s="254" t="str">
        <f>IF(ISNUMBER(FIND(analysismethod10,'III_Plan comp 438.68 {Plan 5}'!AI$15)),"",'III_Plan comp 438.68 {Plan 5}'!AI$15&amp;analysismethod10)</f>
        <v xml:space="preserve">Mandatory Provider Type Validation Analysis; 
</v>
      </c>
      <c r="CQ73" s="254" t="str">
        <f>IF(ISNUMBER(FIND(analysismethod10,'III_Plan comp 438.68 {Plan 5}'!AJ$15)),"",'III_Plan comp 438.68 {Plan 5}'!AJ$15&amp;analysismethod10)</f>
        <v xml:space="preserve">Mandatory Provider Type Validation Analysis; 
</v>
      </c>
      <c r="CR73" s="254" t="str">
        <f>IF(ISNUMBER(FIND(analysismethod10,'III_Plan comp 438.68 {Plan 5}'!AK$15)),"",'III_Plan comp 438.68 {Plan 5}'!AK$15&amp;analysismethod10)</f>
        <v xml:space="preserve">Mandatory Provider Type Validation Analysis; 
</v>
      </c>
      <c r="CS73" s="254" t="str">
        <f>IF(ISNUMBER(FIND(analysismethod10,'III_Plan comp 438.68 {Plan 5}'!AL$15)),"",'III_Plan comp 438.68 {Plan 5}'!AL$15&amp;analysismethod10)</f>
        <v xml:space="preserve">Mandatory Provider Type Validation Analysis; 
</v>
      </c>
      <c r="CT73" s="254" t="str">
        <f>IF(ISNUMBER(FIND(analysismethod10,'III_Plan comp 438.68 {Plan 5}'!AM$15)),"",'III_Plan comp 438.68 {Plan 5}'!AM$15&amp;analysismethod10)</f>
        <v xml:space="preserve">Mandatory Provider Type Validation Analysis; 
</v>
      </c>
      <c r="CU73" s="254" t="str">
        <f>IF(ISNUMBER(FIND(analysismethod10,'III_Plan comp 438.68 {Plan 5}'!AN$15)),"",'III_Plan comp 438.68 {Plan 5}'!AN$15&amp;analysismethod10)</f>
        <v xml:space="preserve">Mandatory Provider Type Validation Analysis; 
</v>
      </c>
      <c r="CV73" s="254" t="str">
        <f>IF(ISNUMBER(FIND(analysismethod10,'III_Plan comp 438.68 {Plan 5}'!AO$15)),"",'III_Plan comp 438.68 {Plan 5}'!AO$15&amp;analysismethod10)</f>
        <v xml:space="preserve">Mandatory Provider Type Validation Analysis; 
</v>
      </c>
      <c r="CW73" s="254" t="str">
        <f>IF(ISNUMBER(FIND(analysismethod10,'III_Plan comp 438.68 {Plan 5}'!AP$15)),"",'III_Plan comp 438.68 {Plan 5}'!AP$15&amp;analysismethod10)</f>
        <v xml:space="preserve">Mandatory Provider Type Validation Analysis; 
</v>
      </c>
      <c r="CX73" s="254" t="str">
        <f>IF(ISNUMBER(FIND(analysismethod10,'III_Plan comp 438.68 {Plan 5}'!AQ$15)),"",'III_Plan comp 438.68 {Plan 5}'!AQ$15&amp;analysismethod10)</f>
        <v xml:space="preserve">Mandatory Provider Type Validation Analysis; 
</v>
      </c>
      <c r="CY73" s="254" t="str">
        <f>IF(ISNUMBER(FIND(analysismethod10,'III_Plan comp 438.68 {Plan 5}'!AR$15)),"",'III_Plan comp 438.68 {Plan 5}'!AR$15&amp;analysismethod10)</f>
        <v xml:space="preserve">Mandatory Provider Type Validation Analysis; 
</v>
      </c>
      <c r="CZ73" s="254" t="str">
        <f>IF(ISNUMBER(FIND(analysismethod10,'III_Plan comp 438.68 {Plan 5}'!AS$15)),"",'III_Plan comp 438.68 {Plan 5}'!AS$15&amp;analysismethod10)</f>
        <v xml:space="preserve">Mandatory Provider Type Validation Analysis; 
</v>
      </c>
      <c r="DA73" s="254" t="str">
        <f>IF(ISNUMBER(FIND(analysismethod10,'III_Plan comp 438.68 {Plan 5}'!AT$15)),"",'III_Plan comp 438.68 {Plan 5}'!AT$15&amp;analysismethod10)</f>
        <v xml:space="preserve">Mandatory Provider Type Validation Analysis; 
</v>
      </c>
      <c r="DB73" s="254" t="str">
        <f>IF(ISNUMBER(FIND(analysismethod10,'III_Plan comp 438.68 {Plan 5}'!AU$15)),"",'III_Plan comp 438.68 {Plan 5}'!AU$15&amp;analysismethod10)</f>
        <v xml:space="preserve">Mandatory Provider Type Validation Analysis; 
</v>
      </c>
      <c r="DC73" s="254" t="str">
        <f>IF(ISNUMBER(FIND(analysismethod10,'III_Plan comp 438.68 {Plan 5}'!AV$15)),"",'III_Plan comp 438.68 {Plan 5}'!AV$15&amp;analysismethod10)</f>
        <v xml:space="preserve">Mandatory Provider Type Validation Analysis; 
</v>
      </c>
      <c r="DD73" s="254" t="str">
        <f>IF(ISNUMBER(FIND(analysismethod10,'III_Plan comp 438.68 {Plan 5}'!AW$15)),"",'III_Plan comp 438.68 {Plan 5}'!AW$15&amp;analysismethod10)</f>
        <v xml:space="preserve">Mandatory Provider Type Validation Analysis; 
</v>
      </c>
      <c r="DE73" s="254" t="str">
        <f>IF(ISNUMBER(FIND(analysismethod10,'III_Plan comp 438.68 {Plan 5}'!AX$15)),"",'III_Plan comp 438.68 {Plan 5}'!AX$15&amp;analysismethod10)</f>
        <v xml:space="preserve">Mandatory Provider Type Validation Analysis; 
</v>
      </c>
      <c r="DF73" s="254" t="str">
        <f>IF(ISNUMBER(FIND(analysismethod10,'III_Plan comp 438.68 {Plan 5}'!AY$15)),"",'III_Plan comp 438.68 {Plan 5}'!AY$15&amp;analysismethod10)</f>
        <v xml:space="preserve">Mandatory Provider Type Validation Analysis; 
</v>
      </c>
      <c r="DG73" s="254" t="str">
        <f>IF(ISNUMBER(FIND(analysismethod10,'III_Plan comp 438.68 {Plan 5}'!AZ$15)),"",'III_Plan comp 438.68 {Plan 5}'!AZ$15&amp;analysismethod10)</f>
        <v xml:space="preserve">Mandatory Provider Type Validation Analysis; 
</v>
      </c>
      <c r="DH73" s="254" t="str">
        <f>IF(ISNUMBER(FIND(analysismethod10,'III_Plan comp 438.68 {Plan 5}'!BA$15)),"",'III_Plan comp 438.68 {Plan 5}'!BA$15&amp;analysismethod10)</f>
        <v xml:space="preserve">Mandatory Provider Type Validation Analysis; 
</v>
      </c>
      <c r="DI73" s="254" t="str">
        <f>IF(ISNUMBER(FIND(analysismethod10,'III_Plan comp 438.68 {Plan 5}'!BB$15)),"",'III_Plan comp 438.68 {Plan 5}'!BB$15&amp;analysismethod10)</f>
        <v xml:space="preserve">Mandatory Provider Type Validation Analysis; 
</v>
      </c>
      <c r="DJ73" s="254" t="str">
        <f>IF(ISNUMBER(FIND(analysismethod10,'III_Plan comp 438.68 {Plan 5}'!BC$15)),"",'III_Plan comp 438.68 {Plan 5}'!BC$15&amp;analysismethod10)</f>
        <v xml:space="preserve">Mandatory Provider Type Validation Analysis; 
</v>
      </c>
      <c r="DK73" s="254" t="str">
        <f>IF(ISNUMBER(FIND(analysismethod10,'III_Plan comp 438.68 {Plan 5}'!BD$15)),"",'III_Plan comp 438.68 {Plan 5}'!BD$15&amp;analysismethod10)</f>
        <v xml:space="preserve">Mandatory Provider Type Validation Analysis; 
</v>
      </c>
      <c r="DL73" s="254" t="str">
        <f>IF(ISNUMBER(FIND(analysismethod10,'III_Plan comp 438.68 {Plan 5}'!BE$15)),"",'III_Plan comp 438.68 {Plan 5}'!BE$15&amp;analysismethod10)</f>
        <v xml:space="preserve">Mandatory Provider Type Validation Analysis; 
</v>
      </c>
      <c r="DM73" s="254" t="str">
        <f>IF(ISNUMBER(FIND(analysismethod10,'III_Plan comp 438.68 {Plan 5}'!BF$15)),"",'III_Plan comp 438.68 {Plan 5}'!BF$15&amp;analysismethod10)</f>
        <v xml:space="preserve">Mandatory Provider Type Validation Analysis; 
</v>
      </c>
      <c r="DN73" s="254" t="str">
        <f>IF(ISNUMBER(FIND(analysismethod10,'III_Plan comp 438.68 {Plan 5}'!BG$15)),"",'III_Plan comp 438.68 {Plan 5}'!BG$15&amp;analysismethod10)</f>
        <v xml:space="preserve">Mandatory Provider Type Validation Analysis; 
</v>
      </c>
      <c r="DO73" s="254" t="str">
        <f>IF(ISNUMBER(FIND(analysismethod10,'III_Plan comp 438.68 {Plan 5}'!BH$15)),"",'III_Plan comp 438.68 {Plan 5}'!BH$15&amp;analysismethod10)</f>
        <v xml:space="preserve">Mandatory Provider Type Validation Analysis; 
</v>
      </c>
      <c r="DP73" s="254" t="str">
        <f>IF(ISNUMBER(FIND(analysismethod10,'III_Plan comp 438.68 {Plan 5}'!BI$15)),"",'III_Plan comp 438.68 {Plan 5}'!BI$15&amp;analysismethod10)</f>
        <v xml:space="preserve">Mandatory Provider Type Validation Analysis; 
</v>
      </c>
      <c r="DQ73" s="254" t="str">
        <f>IF(ISNUMBER(FIND(analysismethod10,'III_Plan comp 438.68 {Plan 5}'!BJ$15)),"",'III_Plan comp 438.68 {Plan 5}'!BJ$15&amp;analysismethod10)</f>
        <v xml:space="preserve">Mandatory Provider Type Validation Analysis; 
</v>
      </c>
      <c r="DR73" s="254" t="str">
        <f>IF(ISNUMBER(FIND(analysismethod10,'III_Plan comp 438.68 {Plan 5}'!BK$15)),"",'III_Plan comp 438.68 {Plan 5}'!BK$15&amp;analysismethod10)</f>
        <v xml:space="preserve">Mandatory Provider Type Validation Analysis; 
</v>
      </c>
      <c r="DS73" s="254" t="str">
        <f>IF(ISNUMBER(FIND(analysismethod10,'III_Plan comp 438.68 {Plan 5}'!BL$15)),"",'III_Plan comp 438.68 {Plan 5}'!BL$15&amp;analysismethod10)</f>
        <v xml:space="preserve">Mandatory Provider Type Validation Analysis; 
</v>
      </c>
      <c r="DT73" s="254" t="str">
        <f>IF(ISNUMBER(FIND(analysismethod10,'III_Plan comp 438.68 {Plan 5}'!BM$15)),"",'III_Plan comp 438.68 {Plan 5}'!BM$15&amp;analysismethod10)</f>
        <v xml:space="preserve">Mandatory Provider Type Validation Analysis; 
</v>
      </c>
      <c r="DU73" s="254" t="str">
        <f>IF(ISNUMBER(FIND(analysismethod10,'III_Plan comp 438.68 {Plan 5}'!BN$15)),"",'III_Plan comp 438.68 {Plan 5}'!BN$15&amp;analysismethod10)</f>
        <v xml:space="preserve">Mandatory Provider Type Validation Analysis; 
</v>
      </c>
      <c r="DV73" s="254" t="str">
        <f>IF(ISNUMBER(FIND(analysismethod10,'III_Plan comp 438.68 {Plan 5}'!BO$15)),"",'III_Plan comp 438.68 {Plan 5}'!BO$15&amp;analysismethod10)</f>
        <v xml:space="preserve">Mandatory Provider Type Validation Analysis; 
</v>
      </c>
      <c r="DW73" s="254" t="str">
        <f>IF(ISNUMBER(FIND(analysismethod10,'III_Plan comp 438.68 {Plan 5}'!BP$15)),"",'III_Plan comp 438.68 {Plan 5}'!BP$15&amp;analysismethod10)</f>
        <v xml:space="preserve">Mandatory Provider Type Validation Analysis; 
</v>
      </c>
      <c r="DX73" s="254" t="str">
        <f>IF(ISNUMBER(FIND(analysismethod10,'III_Plan comp 438.68 {Plan 5}'!BQ$15)),"",'III_Plan comp 438.68 {Plan 5}'!BQ$15&amp;analysismethod10)</f>
        <v xml:space="preserve">Mandatory Provider Type Validation Analysis; 
</v>
      </c>
      <c r="DY73" s="254" t="str">
        <f>IF(ISNUMBER(FIND(analysismethod10,'III_Plan comp 438.68 {Plan 5}'!BR$15)),"",'III_Plan comp 438.68 {Plan 5}'!BR$15&amp;analysismethod10)</f>
        <v xml:space="preserve">Mandatory Provider Type Validation Analysis; 
</v>
      </c>
      <c r="DZ73" s="254" t="str">
        <f>IF(ISNUMBER(FIND(analysismethod10,'III_Plan comp 438.68 {Plan 5}'!BS$15)),"",'III_Plan comp 438.68 {Plan 5}'!BS$15&amp;analysismethod10)</f>
        <v xml:space="preserve">Mandatory Provider Type Validation Analysis; 
</v>
      </c>
      <c r="EA73" s="254" t="str">
        <f>IF(ISNUMBER(FIND(analysismethod10,'III_Plan comp 438.68 {Plan 5}'!BT$15)),"",'III_Plan comp 438.68 {Plan 5}'!BT$15&amp;analysismethod10)</f>
        <v xml:space="preserve">Mandatory Provider Type Validation Analysis; 
</v>
      </c>
      <c r="EB73" s="254" t="str">
        <f>IF(ISNUMBER(FIND(analysismethod10,'III_Plan comp 438.68 {Plan 5}'!BU$15)),"",'III_Plan comp 438.68 {Plan 5}'!BU$15&amp;analysismethod10)</f>
        <v xml:space="preserve">Mandatory Provider Type Validation Analysis; 
</v>
      </c>
      <c r="EC73" s="254" t="str">
        <f>IF(ISNUMBER(FIND(analysismethod10,'III_Plan comp 438.68 {Plan 5}'!BV$15)),"",'III_Plan comp 438.68 {Plan 5}'!BV$15&amp;analysismethod10)</f>
        <v xml:space="preserve">Mandatory Provider Type Validation Analysis; 
</v>
      </c>
      <c r="ED73" s="254" t="str">
        <f>IF(ISNUMBER(FIND(analysismethod10,'III_Plan comp 438.68 {Plan 5}'!BW$15)),"",'III_Plan comp 438.68 {Plan 5}'!BW$15&amp;analysismethod10)</f>
        <v xml:space="preserve">Mandatory Provider Type Validation Analysis; 
</v>
      </c>
      <c r="EE73" s="254" t="str">
        <f>IF(ISNUMBER(FIND(analysismethod10,'III_Plan comp 438.68 {Plan 5}'!BX$15)),"",'III_Plan comp 438.68 {Plan 5}'!BX$15&amp;analysismethod10)</f>
        <v xml:space="preserve">Mandatory Provider Type Validation Analysis; 
</v>
      </c>
      <c r="EF73" s="254" t="str">
        <f>IF(ISNUMBER(FIND(analysismethod10,'III_Plan comp 438.68 {Plan 5}'!BY$15)),"",'III_Plan comp 438.68 {Plan 5}'!BY$15&amp;analysismethod10)</f>
        <v xml:space="preserve">Mandatory Provider Type Validation Analysis; 
</v>
      </c>
      <c r="EG73" s="254" t="str">
        <f>IF(ISNUMBER(FIND(analysismethod10,'III_Plan comp 438.68 {Plan 5}'!BZ$15)),"",'III_Plan comp 438.68 {Plan 5}'!BZ$15&amp;analysismethod10)</f>
        <v xml:space="preserve">Mandatory Provider Type Validation Analysis; 
</v>
      </c>
      <c r="EH73" s="254" t="str">
        <f>IF(ISNUMBER(FIND(analysismethod10,'III_Plan comp 438.68 {Plan 5}'!CA$15)),"",'III_Plan comp 438.68 {Plan 5}'!CA$15&amp;analysismethod10)</f>
        <v xml:space="preserve">Mandatory Provider Type Validation Analysis; 
</v>
      </c>
      <c r="EI73" s="254" t="str">
        <f>IF(ISNUMBER(FIND(analysismethod10,'III_Plan comp 438.68 {Plan 5}'!CB$15)),"",'III_Plan comp 438.68 {Plan 5}'!CB$15&amp;analysismethod10)</f>
        <v xml:space="preserve">Mandatory Provider Type Validation Analysis; 
</v>
      </c>
      <c r="EJ73" s="254" t="str">
        <f>IF(ISNUMBER(FIND(analysismethod10,'III_Plan comp 438.68 {Plan 5}'!CC$15)),"",'III_Plan comp 438.68 {Plan 5}'!CC$15&amp;analysismethod10)</f>
        <v xml:space="preserve">Mandatory Provider Type Validation Analysis; 
</v>
      </c>
      <c r="EK73" s="254" t="str">
        <f>IF(ISNUMBER(FIND(analysismethod10,'III_Plan comp 438.68 {Plan 5}'!CD$15)),"",'III_Plan comp 438.68 {Plan 5}'!CD$15&amp;analysismethod10)</f>
        <v xml:space="preserve">Mandatory Provider Type Validation Analysis; 
</v>
      </c>
      <c r="EL73" s="254" t="str">
        <f>IF(ISNUMBER(FIND(analysismethod10,'III_Plan comp 438.68 {Plan 5}'!CE$15)),"",'III_Plan comp 438.68 {Plan 5}'!CE$15&amp;analysismethod10)</f>
        <v xml:space="preserve">Mandatory Provider Type Validation Analysis; 
</v>
      </c>
      <c r="EM73" s="254" t="str">
        <f>IF(ISNUMBER(FIND(analysismethod10,'III_Plan comp 438.68 {Plan 5}'!CF$15)),"",'III_Plan comp 438.68 {Plan 5}'!CF$15&amp;analysismethod10)</f>
        <v xml:space="preserve">Mandatory Provider Type Validation Analysis; 
</v>
      </c>
      <c r="EN73" s="254" t="str">
        <f>IF(ISNUMBER(FIND(analysismethod10,'III_Plan comp 438.68 {Plan 5}'!CG$15)),"",'III_Plan comp 438.68 {Plan 5}'!CG$15&amp;analysismethod10)</f>
        <v xml:space="preserve">Mandatory Provider Type Validation Analysis; 
</v>
      </c>
      <c r="EO73" s="254" t="str">
        <f>IF(ISNUMBER(FIND(analysismethod10,'III_Plan comp 438.68 {Plan 5}'!CH$15)),"",'III_Plan comp 438.68 {Plan 5}'!CH$15&amp;analysismethod10)</f>
        <v xml:space="preserve">Mandatory Provider Type Validation Analysis; 
</v>
      </c>
      <c r="EP73" s="254" t="str">
        <f>IF(ISNUMBER(FIND(analysismethod10,'III_Plan comp 438.68 {Plan 5}'!CI$15)),"",'III_Plan comp 438.68 {Plan 5}'!CI$15&amp;analysismethod10)</f>
        <v xml:space="preserve">Mandatory Provider Type Validation Analysis; 
</v>
      </c>
      <c r="EQ73" s="254" t="str">
        <f>IF(ISNUMBER(FIND(analysismethod10,'III_Plan comp 438.68 {Plan 5}'!CJ$15)),"",'III_Plan comp 438.68 {Plan 5}'!CJ$15&amp;analysismethod10)</f>
        <v xml:space="preserve">Mandatory Provider Type Validation Analysis; 
</v>
      </c>
      <c r="ER73" s="254" t="str">
        <f>IF(ISNUMBER(FIND(analysismethod10,'III_Plan comp 438.68 {Plan 5}'!CK$15)),"",'III_Plan comp 438.68 {Plan 5}'!CK$15&amp;analysismethod10)</f>
        <v xml:space="preserve">Mandatory Provider Type Validation Analysis; 
</v>
      </c>
      <c r="ES73" s="254" t="str">
        <f>IF(ISNUMBER(FIND(analysismethod10,'III_Plan comp 438.68 {Plan 5}'!CL$15)),"",'III_Plan comp 438.68 {Plan 5}'!CL$15&amp;analysismethod10)</f>
        <v xml:space="preserve">Mandatory Provider Type Validation Analysis; 
</v>
      </c>
      <c r="ET73" s="254" t="str">
        <f>IF(ISNUMBER(FIND(analysismethod10,'III_Plan comp 438.68 {Plan 5}'!CM$15)),"",'III_Plan comp 438.68 {Plan 5}'!CM$15&amp;analysismethod10)</f>
        <v xml:space="preserve">Mandatory Provider Type Validation Analysis; 
</v>
      </c>
      <c r="EU73" s="254" t="str">
        <f>IF(ISNUMBER(FIND(analysismethod10,'III_Plan comp 438.68 {Plan 5}'!CN$15)),"",'III_Plan comp 438.68 {Plan 5}'!CN$15&amp;analysismethod10)</f>
        <v xml:space="preserve">Mandatory Provider Type Validation Analysis; 
</v>
      </c>
      <c r="EV73" s="254" t="str">
        <f>IF(ISNUMBER(FIND(analysismethod10,'III_Plan comp 438.68 {Plan 5}'!CO$15)),"",'III_Plan comp 438.68 {Plan 5}'!CO$15&amp;analysismethod10)</f>
        <v xml:space="preserve">Mandatory Provider Type Validation Analysis; 
</v>
      </c>
      <c r="EW73" s="254" t="str">
        <f>IF(ISNUMBER(FIND(analysismethod10,'III_Plan comp 438.68 {Plan 5}'!CP$15)),"",'III_Plan comp 438.68 {Plan 5}'!CP$15&amp;analysismethod10)</f>
        <v xml:space="preserve">Mandatory Provider Type Validation Analysis; 
</v>
      </c>
      <c r="EX73" s="254" t="str">
        <f>IF(ISNUMBER(FIND(analysismethod10,'III_Plan comp 438.68 {Plan 5}'!CQ$15)),"",'III_Plan comp 438.68 {Plan 5}'!CQ$15&amp;analysismethod10)</f>
        <v xml:space="preserve">Mandatory Provider Type Validation Analysis; 
</v>
      </c>
      <c r="EY73" s="254" t="str">
        <f>IF(ISNUMBER(FIND(analysismethod10,'III_Plan comp 438.68 {Plan 5}'!CR$15)),"",'III_Plan comp 438.68 {Plan 5}'!CR$15&amp;analysismethod10)</f>
        <v xml:space="preserve">Mandatory Provider Type Validation Analysis; 
</v>
      </c>
      <c r="EZ73" s="254" t="str">
        <f>IF(ISNUMBER(FIND(analysismethod10,'III_Plan comp 438.68 {Plan 5}'!CS$15)),"",'III_Plan comp 438.68 {Plan 5}'!CS$15&amp;analysismethod10)</f>
        <v xml:space="preserve">Mandatory Provider Type Validation Analysis; 
</v>
      </c>
      <c r="FA73" s="254" t="str">
        <f>IF(ISNUMBER(FIND(analysismethod10,'III_Plan comp 438.68 {Plan 5}'!CT$15)),"",'III_Plan comp 438.68 {Plan 5}'!CT$15&amp;analysismethod10)</f>
        <v xml:space="preserve">Mandatory Provider Type Validation Analysis; 
</v>
      </c>
      <c r="FB73" s="254" t="str">
        <f>IF(ISNUMBER(FIND(analysismethod10,'III_Plan comp 438.68 {Plan 5}'!CU$15)),"",'III_Plan comp 438.68 {Plan 5}'!CU$15&amp;analysismethod10)</f>
        <v xml:space="preserve">Mandatory Provider Type Validation Analysis; 
</v>
      </c>
      <c r="FC73" s="254" t="str">
        <f>IF(ISNUMBER(FIND(analysismethod10,'III_Plan comp 438.68 {Plan 5}'!CV$15)),"",'III_Plan comp 438.68 {Plan 5}'!CV$15&amp;analysismethod10)</f>
        <v xml:space="preserve">Mandatory Provider Type Validation Analysis; 
</v>
      </c>
      <c r="FD73" s="254" t="str">
        <f>IF(ISNUMBER(FIND(analysismethod10,'III_Plan comp 438.68 {Plan 5}'!CW$15)),"",'III_Plan comp 438.68 {Plan 5}'!CW$15&amp;analysismethod10)</f>
        <v xml:space="preserve">Mandatory Provider Type Validation Analysis; 
</v>
      </c>
      <c r="FE73" s="254" t="str">
        <f>IF(ISNUMBER(FIND(analysismethod10,'III_Plan comp 438.68 {Plan 5}'!CX$15)),"",'III_Plan comp 438.68 {Plan 5}'!CX$15&amp;analysismethod10)</f>
        <v xml:space="preserve">Mandatory Provider Type Validation Analysis; 
</v>
      </c>
      <c r="FF73" s="254" t="str">
        <f>IF(ISNUMBER(FIND(analysismethod10,'III_Plan comp 438.68 {Plan 5}'!CY$15)),"",'III_Plan comp 438.68 {Plan 5}'!CY$15&amp;analysismethod10)</f>
        <v xml:space="preserve">Mandatory Provider Type Validation Analysis; 
</v>
      </c>
      <c r="FG73" s="254" t="str">
        <f>IF(ISNUMBER(FIND(analysismethod10,'III_Plan comp 438.68 {Plan 5}'!CZ$15)),"",'III_Plan comp 438.68 {Plan 5}'!CZ$15&amp;analysismethod10)</f>
        <v xml:space="preserve">Mandatory Provider Type Validation Analysis; 
</v>
      </c>
    </row>
    <row r="74" spans="62:163" ht="14.45" thickTop="1"/>
    <row r="75" spans="62:163" ht="14.45" thickBot="1"/>
    <row r="76" spans="62:163" ht="14.45" thickTop="1">
      <c r="BJ76" s="268" t="s">
        <v>114</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Geomapping; 
</v>
      </c>
      <c r="BO76" s="248" t="str">
        <f>IF(ISNUMBER(FIND(analysismethod1,'III_Plan comp 438.68 {Plan 6}'!H$15)),"",'III_Plan comp 438.68 {Plan 6}'!H$15&amp;analysismethod1)</f>
        <v xml:space="preserve">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Geomapping; 
</v>
      </c>
      <c r="BW76" s="248" t="str">
        <f>IF(ISNUMBER(FIND(analysismethod1,'III_Plan comp 438.68 {Plan 6}'!P$15)),"",'III_Plan comp 438.68 {Plan 6}'!P$15&amp;analysismethod1)</f>
        <v xml:space="preserve">Geomapping; 
</v>
      </c>
      <c r="BX76" s="248" t="str">
        <f>IF(ISNUMBER(FIND(analysismethod1,'III_Plan comp 438.68 {Plan 6}'!Q$15)),"",'III_Plan comp 438.68 {Plan 6}'!Q$15&amp;analysismethod1)</f>
        <v xml:space="preserve">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xml:space="preserve">Plan Provider Directory Review; 
</v>
      </c>
      <c r="BL77" s="251" t="str">
        <f>IF(ISNUMBER(FIND(analysismethod2,'III_Plan comp 438.68 {Plan 6}'!E$15)),"",'III_Plan comp 438.68 {Plan 6}'!E$15&amp;analysismethod2)</f>
        <v xml:space="preserve">Plan Provider Directory Review; 
</v>
      </c>
      <c r="BM77" s="251" t="str">
        <f>IF(ISNUMBER(FIND(analysismethod2,'III_Plan comp 438.68 {Plan 6}'!F$15)),"",'III_Plan comp 438.68 {Plan 6}'!F$15&amp;analysismethod2)</f>
        <v xml:space="preserve">Plan Provider Directory Review; 
</v>
      </c>
      <c r="BN77" s="251" t="str">
        <f>IF(ISNUMBER(FIND(analysismethod2,'III_Plan comp 438.68 {Plan 6}'!G$15)),"",'III_Plan comp 438.68 {Plan 6}'!G$15&amp;analysismethod2)</f>
        <v xml:space="preserve">Plan Provider Directory Review; 
</v>
      </c>
      <c r="BO77" s="251" t="str">
        <f>IF(ISNUMBER(FIND(analysismethod2,'III_Plan comp 438.68 {Plan 6}'!H$15)),"",'III_Plan comp 438.68 {Plan 6}'!H$15&amp;analysismethod2)</f>
        <v xml:space="preserve">Plan Provider Directory Review; 
</v>
      </c>
      <c r="BP77" s="251" t="str">
        <f>IF(ISNUMBER(FIND(analysismethod2,'III_Plan comp 438.68 {Plan 6}'!I$15)),"",'III_Plan comp 438.68 {Plan 6}'!I$15&amp;analysismethod2)</f>
        <v xml:space="preserve">Plan Provider Directory Review; 
</v>
      </c>
      <c r="BQ77" s="251" t="str">
        <f>IF(ISNUMBER(FIND(analysismethod2,'III_Plan comp 438.68 {Plan 6}'!J$15)),"",'III_Plan comp 438.68 {Plan 6}'!J$15&amp;analysismethod2)</f>
        <v xml:space="preserve">Plan Provider Directory Review; 
</v>
      </c>
      <c r="BR77" s="251" t="str">
        <f>IF(ISNUMBER(FIND(analysismethod2,'III_Plan comp 438.68 {Plan 6}'!K$15)),"",'III_Plan comp 438.68 {Plan 6}'!K$15&amp;analysismethod2)</f>
        <v xml:space="preserve">Plan Provider Directory Review; 
</v>
      </c>
      <c r="BS77" s="251" t="str">
        <f>IF(ISNUMBER(FIND(analysismethod2,'III_Plan comp 438.68 {Plan 6}'!L$15)),"",'III_Plan comp 438.68 {Plan 6}'!L$15&amp;analysismethod2)</f>
        <v xml:space="preserve">Plan Provider Directory Review; 
</v>
      </c>
      <c r="BT77" s="251" t="str">
        <f>IF(ISNUMBER(FIND(analysismethod2,'III_Plan comp 438.68 {Plan 6}'!M$15)),"",'III_Plan comp 438.68 {Plan 6}'!M$15&amp;analysismethod2)</f>
        <v xml:space="preserve">Plan Provider Directory Review; 
</v>
      </c>
      <c r="BU77" s="251" t="str">
        <f>IF(ISNUMBER(FIND(analysismethod2,'III_Plan comp 438.68 {Plan 6}'!N$15)),"",'III_Plan comp 438.68 {Plan 6}'!N$15&amp;analysismethod2)</f>
        <v xml:space="preserve">Plan Provider Directory Review; 
</v>
      </c>
      <c r="BV77" s="251" t="str">
        <f>IF(ISNUMBER(FIND(analysismethod2,'III_Plan comp 438.68 {Plan 6}'!O$15)),"",'III_Plan comp 438.68 {Plan 6}'!O$15&amp;analysismethod2)</f>
        <v xml:space="preserve">Plan Provider Directory Review; 
</v>
      </c>
      <c r="BW77" s="251" t="str">
        <f>IF(ISNUMBER(FIND(analysismethod2,'III_Plan comp 438.68 {Plan 6}'!P$15)),"",'III_Plan comp 438.68 {Plan 6}'!P$15&amp;analysismethod2)</f>
        <v xml:space="preserve">Plan Provider Directory Review; 
</v>
      </c>
      <c r="BX77" s="251" t="str">
        <f>IF(ISNUMBER(FIND(analysismethod2,'III_Plan comp 438.68 {Plan 6}'!Q$15)),"",'III_Plan comp 438.68 {Plan 6}'!Q$15&amp;analysismethod2)</f>
        <v xml:space="preserve">Plan Provider Directory Review; 
</v>
      </c>
      <c r="BY77" s="251" t="str">
        <f>IF(ISNUMBER(FIND(analysismethod2,'III_Plan comp 438.68 {Plan 6}'!R$15)),"",'III_Plan comp 438.68 {Plan 6}'!R$15&amp;analysismethod2)</f>
        <v xml:space="preserve">Plan Provider Directory Review; 
</v>
      </c>
      <c r="BZ77" s="251" t="str">
        <f>IF(ISNUMBER(FIND(analysismethod2,'III_Plan comp 438.68 {Plan 6}'!S$15)),"",'III_Plan comp 438.68 {Plan 6}'!S$15&amp;analysismethod2)</f>
        <v xml:space="preserve">Plan Provider Directory Review; 
</v>
      </c>
      <c r="CA77" s="251" t="str">
        <f>IF(ISNUMBER(FIND(analysismethod2,'III_Plan comp 438.68 {Plan 6}'!T$15)),"",'III_Plan comp 438.68 {Plan 6}'!T$15&amp;analysismethod2)</f>
        <v xml:space="preserve">Plan Provider Directory Review; 
</v>
      </c>
      <c r="CB77" s="251" t="str">
        <f>IF(ISNUMBER(FIND(analysismethod2,'III_Plan comp 438.68 {Plan 6}'!U$15)),"",'III_Plan comp 438.68 {Plan 6}'!U$15&amp;analysismethod2)</f>
        <v xml:space="preserve">Plan Provider Directory Review; 
</v>
      </c>
      <c r="CC77" s="251" t="str">
        <f>IF(ISNUMBER(FIND(analysismethod2,'III_Plan comp 438.68 {Plan 6}'!V$15)),"",'III_Plan comp 438.68 {Plan 6}'!V$15&amp;analysismethod2)</f>
        <v xml:space="preserve">Plan Provider Directory Review; 
</v>
      </c>
      <c r="CD77" s="251" t="str">
        <f>IF(ISNUMBER(FIND(analysismethod2,'III_Plan comp 438.68 {Plan 6}'!W$15)),"",'III_Plan comp 438.68 {Plan 6}'!W$15&amp;analysismethod2)</f>
        <v xml:space="preserve">Plan Provider Directory Review; 
</v>
      </c>
      <c r="CE77" s="251" t="str">
        <f>IF(ISNUMBER(FIND(analysismethod2,'III_Plan comp 438.68 {Plan 6}'!X$15)),"",'III_Plan comp 438.68 {Plan 6}'!X$15&amp;analysismethod2)</f>
        <v xml:space="preserve">Plan Provider Directory Review; 
</v>
      </c>
      <c r="CF77" s="251" t="str">
        <f>IF(ISNUMBER(FIND(analysismethod2,'III_Plan comp 438.68 {Plan 6}'!Y$15)),"",'III_Plan comp 438.68 {Plan 6}'!Y$15&amp;analysismethod2)</f>
        <v xml:space="preserve">Plan Provider Directory Review; 
</v>
      </c>
      <c r="CG77" s="251" t="str">
        <f>IF(ISNUMBER(FIND(analysismethod2,'III_Plan comp 438.68 {Plan 6}'!Z$15)),"",'III_Plan comp 438.68 {Plan 6}'!Z$15&amp;analysismethod2)</f>
        <v xml:space="preserve">Plan Provider Directory Review; 
</v>
      </c>
      <c r="CH77" s="251" t="str">
        <f>IF(ISNUMBER(FIND(analysismethod2,'III_Plan comp 438.68 {Plan 6}'!AA$15)),"",'III_Plan comp 438.68 {Plan 6}'!AA$15&amp;analysismethod2)</f>
        <v xml:space="preserve">Plan Provider Directory Review; 
</v>
      </c>
      <c r="CI77" s="251" t="str">
        <f>IF(ISNUMBER(FIND(analysismethod2,'III_Plan comp 438.68 {Plan 6}'!AB$15)),"",'III_Plan comp 438.68 {Plan 6}'!AB$15&amp;analysismethod2)</f>
        <v xml:space="preserve">Plan Provider Directory Review; 
</v>
      </c>
      <c r="CJ77" s="251" t="str">
        <f>IF(ISNUMBER(FIND(analysismethod2,'III_Plan comp 438.68 {Plan 6}'!AC$15)),"",'III_Plan comp 438.68 {Plan 6}'!AC$15&amp;analysismethod2)</f>
        <v xml:space="preserve">Plan Provider Directory Review; 
</v>
      </c>
      <c r="CK77" s="251" t="str">
        <f>IF(ISNUMBER(FIND(analysismethod2,'III_Plan comp 438.68 {Plan 6}'!AD$15)),"",'III_Plan comp 438.68 {Plan 6}'!AD$15&amp;analysismethod2)</f>
        <v xml:space="preserve">Plan Provider Directory Review; 
</v>
      </c>
      <c r="CL77" s="251" t="str">
        <f>IF(ISNUMBER(FIND(analysismethod2,'III_Plan comp 438.68 {Plan 6}'!AE$15)),"",'III_Plan comp 438.68 {Plan 6}'!AE$15&amp;analysismethod2)</f>
        <v xml:space="preserve">Plan Provider Directory Review; 
</v>
      </c>
      <c r="CM77" s="251" t="str">
        <f>IF(ISNUMBER(FIND(analysismethod2,'III_Plan comp 438.68 {Plan 6}'!AF$15)),"",'III_Plan comp 438.68 {Plan 6}'!AF$15&amp;analysismethod2)</f>
        <v xml:space="preserve">Plan Provider Directory Review; 
</v>
      </c>
      <c r="CN77" s="251" t="str">
        <f>IF(ISNUMBER(FIND(analysismethod2,'III_Plan comp 438.68 {Plan 6}'!AG$15)),"",'III_Plan comp 438.68 {Plan 6}'!AG$15&amp;analysismethod2)</f>
        <v xml:space="preserve">Plan Provider Directory Review; 
</v>
      </c>
      <c r="CO77" s="251" t="str">
        <f>IF(ISNUMBER(FIND(analysismethod2,'III_Plan comp 438.68 {Plan 6}'!AH$15)),"",'III_Plan comp 438.68 {Plan 6}'!AH$15&amp;analysismethod2)</f>
        <v xml:space="preserve">Plan Provider Directory Review; 
</v>
      </c>
      <c r="CP77" s="251" t="str">
        <f>IF(ISNUMBER(FIND(analysismethod2,'III_Plan comp 438.68 {Plan 6}'!AI$15)),"",'III_Plan comp 438.68 {Plan 6}'!AI$15&amp;analysismethod2)</f>
        <v xml:space="preserve">Plan Provider Directory Review; 
</v>
      </c>
      <c r="CQ77" s="251" t="str">
        <f>IF(ISNUMBER(FIND(analysismethod2,'III_Plan comp 438.68 {Plan 6}'!AJ$15)),"",'III_Plan comp 438.68 {Plan 6}'!AJ$15&amp;analysismethod2)</f>
        <v xml:space="preserve">Plan Provider Directory Review; 
</v>
      </c>
      <c r="CR77" s="251" t="str">
        <f>IF(ISNUMBER(FIND(analysismethod2,'III_Plan comp 438.68 {Plan 6}'!AK$15)),"",'III_Plan comp 438.68 {Plan 6}'!AK$15&amp;analysismethod2)</f>
        <v xml:space="preserve">Plan Provider Directory Review; 
</v>
      </c>
      <c r="CS77" s="251" t="str">
        <f>IF(ISNUMBER(FIND(analysismethod2,'III_Plan comp 438.68 {Plan 6}'!AL$15)),"",'III_Plan comp 438.68 {Plan 6}'!AL$15&amp;analysismethod2)</f>
        <v xml:space="preserve">Plan Provider Directory Review; 
</v>
      </c>
      <c r="CT77" s="251" t="str">
        <f>IF(ISNUMBER(FIND(analysismethod2,'III_Plan comp 438.68 {Plan 6}'!AM$15)),"",'III_Plan comp 438.68 {Plan 6}'!AM$15&amp;analysismethod2)</f>
        <v xml:space="preserve">Plan Provider Directory Review; 
</v>
      </c>
      <c r="CU77" s="251" t="str">
        <f>IF(ISNUMBER(FIND(analysismethod2,'III_Plan comp 438.68 {Plan 6}'!AN$15)),"",'III_Plan comp 438.68 {Plan 6}'!AN$15&amp;analysismethod2)</f>
        <v xml:space="preserve">Plan Provider Directory Review; 
</v>
      </c>
      <c r="CV77" s="251" t="str">
        <f>IF(ISNUMBER(FIND(analysismethod2,'III_Plan comp 438.68 {Plan 6}'!AO$15)),"",'III_Plan comp 438.68 {Plan 6}'!AO$15&amp;analysismethod2)</f>
        <v xml:space="preserve">Plan Provider Directory Review; 
</v>
      </c>
      <c r="CW77" s="251" t="str">
        <f>IF(ISNUMBER(FIND(analysismethod2,'III_Plan comp 438.68 {Plan 6}'!AP$15)),"",'III_Plan comp 438.68 {Plan 6}'!AP$15&amp;analysismethod2)</f>
        <v xml:space="preserve">Plan Provider Directory Review; 
</v>
      </c>
      <c r="CX77" s="251" t="str">
        <f>IF(ISNUMBER(FIND(analysismethod2,'III_Plan comp 438.68 {Plan 6}'!AQ$15)),"",'III_Plan comp 438.68 {Plan 6}'!AQ$15&amp;analysismethod2)</f>
        <v xml:space="preserve">Plan Provider Directory Review; 
</v>
      </c>
      <c r="CY77" s="251" t="str">
        <f>IF(ISNUMBER(FIND(analysismethod2,'III_Plan comp 438.68 {Plan 6}'!AR$15)),"",'III_Plan comp 438.68 {Plan 6}'!AR$15&amp;analysismethod2)</f>
        <v xml:space="preserve">Plan Provider Directory Review; 
</v>
      </c>
      <c r="CZ77" s="251" t="str">
        <f>IF(ISNUMBER(FIND(analysismethod2,'III_Plan comp 438.68 {Plan 6}'!AS$15)),"",'III_Plan comp 438.68 {Plan 6}'!AS$15&amp;analysismethod2)</f>
        <v xml:space="preserve">Plan Provider Directory Review; 
</v>
      </c>
      <c r="DA77" s="251" t="str">
        <f>IF(ISNUMBER(FIND(analysismethod2,'III_Plan comp 438.68 {Plan 6}'!AT$15)),"",'III_Plan comp 438.68 {Plan 6}'!AT$15&amp;analysismethod2)</f>
        <v xml:space="preserve">Plan Provider Directory Review; 
</v>
      </c>
      <c r="DB77" s="251" t="str">
        <f>IF(ISNUMBER(FIND(analysismethod2,'III_Plan comp 438.68 {Plan 6}'!AU$15)),"",'III_Plan comp 438.68 {Plan 6}'!AU$15&amp;analysismethod2)</f>
        <v xml:space="preserve">Plan Provider Directory Review; 
</v>
      </c>
      <c r="DC77" s="251" t="str">
        <f>IF(ISNUMBER(FIND(analysismethod2,'III_Plan comp 438.68 {Plan 6}'!AV$15)),"",'III_Plan comp 438.68 {Plan 6}'!AV$15&amp;analysismethod2)</f>
        <v xml:space="preserve">Plan Provider Directory Review; 
</v>
      </c>
      <c r="DD77" s="251" t="str">
        <f>IF(ISNUMBER(FIND(analysismethod2,'III_Plan comp 438.68 {Plan 6}'!AW$15)),"",'III_Plan comp 438.68 {Plan 6}'!AW$15&amp;analysismethod2)</f>
        <v xml:space="preserve">Plan Provider Directory Review; 
</v>
      </c>
      <c r="DE77" s="251" t="str">
        <f>IF(ISNUMBER(FIND(analysismethod2,'III_Plan comp 438.68 {Plan 6}'!AX$15)),"",'III_Plan comp 438.68 {Plan 6}'!AX$15&amp;analysismethod2)</f>
        <v xml:space="preserve">Plan Provider Directory Review; 
</v>
      </c>
      <c r="DF77" s="251" t="str">
        <f>IF(ISNUMBER(FIND(analysismethod2,'III_Plan comp 438.68 {Plan 6}'!AY$15)),"",'III_Plan comp 438.68 {Plan 6}'!AY$15&amp;analysismethod2)</f>
        <v xml:space="preserve">Plan Provider Directory Review; 
</v>
      </c>
      <c r="DG77" s="251" t="str">
        <f>IF(ISNUMBER(FIND(analysismethod2,'III_Plan comp 438.68 {Plan 6}'!AZ$15)),"",'III_Plan comp 438.68 {Plan 6}'!AZ$15&amp;analysismethod2)</f>
        <v xml:space="preserve">Plan Provider Directory Review; 
</v>
      </c>
      <c r="DH77" s="251" t="str">
        <f>IF(ISNUMBER(FIND(analysismethod2,'III_Plan comp 438.68 {Plan 6}'!BA$15)),"",'III_Plan comp 438.68 {Plan 6}'!BA$15&amp;analysismethod2)</f>
        <v xml:space="preserve">Plan Provider Directory Review; 
</v>
      </c>
      <c r="DI77" s="251" t="str">
        <f>IF(ISNUMBER(FIND(analysismethod2,'III_Plan comp 438.68 {Plan 6}'!BB$15)),"",'III_Plan comp 438.68 {Plan 6}'!BB$15&amp;analysismethod2)</f>
        <v xml:space="preserve">Plan Provider Directory Review; 
</v>
      </c>
      <c r="DJ77" s="251" t="str">
        <f>IF(ISNUMBER(FIND(analysismethod2,'III_Plan comp 438.68 {Plan 6}'!BC$15)),"",'III_Plan comp 438.68 {Plan 6}'!BC$15&amp;analysismethod2)</f>
        <v xml:space="preserve">Plan Provider Directory Review; 
</v>
      </c>
      <c r="DK77" s="251" t="str">
        <f>IF(ISNUMBER(FIND(analysismethod2,'III_Plan comp 438.68 {Plan 6}'!BD$15)),"",'III_Plan comp 438.68 {Plan 6}'!BD$15&amp;analysismethod2)</f>
        <v xml:space="preserve">Plan Provider Directory Review; 
</v>
      </c>
      <c r="DL77" s="251" t="str">
        <f>IF(ISNUMBER(FIND(analysismethod2,'III_Plan comp 438.68 {Plan 6}'!BE$15)),"",'III_Plan comp 438.68 {Plan 6}'!BE$15&amp;analysismethod2)</f>
        <v xml:space="preserve">Plan Provider Directory Review; 
</v>
      </c>
      <c r="DM77" s="251" t="str">
        <f>IF(ISNUMBER(FIND(analysismethod2,'III_Plan comp 438.68 {Plan 6}'!BF$15)),"",'III_Plan comp 438.68 {Plan 6}'!BF$15&amp;analysismethod2)</f>
        <v xml:space="preserve">Plan Provider Directory Review; 
</v>
      </c>
      <c r="DN77" s="251" t="str">
        <f>IF(ISNUMBER(FIND(analysismethod2,'III_Plan comp 438.68 {Plan 6}'!BG$15)),"",'III_Plan comp 438.68 {Plan 6}'!BG$15&amp;analysismethod2)</f>
        <v xml:space="preserve">Plan Provider Directory Review; 
</v>
      </c>
      <c r="DO77" s="251" t="str">
        <f>IF(ISNUMBER(FIND(analysismethod2,'III_Plan comp 438.68 {Plan 6}'!BH$15)),"",'III_Plan comp 438.68 {Plan 6}'!BH$15&amp;analysismethod2)</f>
        <v xml:space="preserve">Plan Provider Directory Review; 
</v>
      </c>
      <c r="DP77" s="251" t="str">
        <f>IF(ISNUMBER(FIND(analysismethod2,'III_Plan comp 438.68 {Plan 6}'!BI$15)),"",'III_Plan comp 438.68 {Plan 6}'!BI$15&amp;analysismethod2)</f>
        <v xml:space="preserve">Plan Provider Directory Review; 
</v>
      </c>
      <c r="DQ77" s="251" t="str">
        <f>IF(ISNUMBER(FIND(analysismethod2,'III_Plan comp 438.68 {Plan 6}'!BJ$15)),"",'III_Plan comp 438.68 {Plan 6}'!BJ$15&amp;analysismethod2)</f>
        <v xml:space="preserve">Plan Provider Directory Review; 
</v>
      </c>
      <c r="DR77" s="251" t="str">
        <f>IF(ISNUMBER(FIND(analysismethod2,'III_Plan comp 438.68 {Plan 6}'!BK$15)),"",'III_Plan comp 438.68 {Plan 6}'!BK$15&amp;analysismethod2)</f>
        <v xml:space="preserve">Plan Provider Directory Review; 
</v>
      </c>
      <c r="DS77" s="251" t="str">
        <f>IF(ISNUMBER(FIND(analysismethod2,'III_Plan comp 438.68 {Plan 6}'!BL$15)),"",'III_Plan comp 438.68 {Plan 6}'!BL$15&amp;analysismethod2)</f>
        <v xml:space="preserve">Plan Provider Directory Review; 
</v>
      </c>
      <c r="DT77" s="251" t="str">
        <f>IF(ISNUMBER(FIND(analysismethod2,'III_Plan comp 438.68 {Plan 6}'!BM$15)),"",'III_Plan comp 438.68 {Plan 6}'!BM$15&amp;analysismethod2)</f>
        <v xml:space="preserve">Plan Provider Directory Review; 
</v>
      </c>
      <c r="DU77" s="251" t="str">
        <f>IF(ISNUMBER(FIND(analysismethod2,'III_Plan comp 438.68 {Plan 6}'!BN$15)),"",'III_Plan comp 438.68 {Plan 6}'!BN$15&amp;analysismethod2)</f>
        <v xml:space="preserve">Plan Provider Directory Review; 
</v>
      </c>
      <c r="DV77" s="251" t="str">
        <f>IF(ISNUMBER(FIND(analysismethod2,'III_Plan comp 438.68 {Plan 6}'!BO$15)),"",'III_Plan comp 438.68 {Plan 6}'!BO$15&amp;analysismethod2)</f>
        <v xml:space="preserve">Plan Provider Directory Review; 
</v>
      </c>
      <c r="DW77" s="251" t="str">
        <f>IF(ISNUMBER(FIND(analysismethod2,'III_Plan comp 438.68 {Plan 6}'!BP$15)),"",'III_Plan comp 438.68 {Plan 6}'!BP$15&amp;analysismethod2)</f>
        <v xml:space="preserve">Plan Provider Directory Review; 
</v>
      </c>
      <c r="DX77" s="251" t="str">
        <f>IF(ISNUMBER(FIND(analysismethod2,'III_Plan comp 438.68 {Plan 6}'!BQ$15)),"",'III_Plan comp 438.68 {Plan 6}'!BQ$15&amp;analysismethod2)</f>
        <v xml:space="preserve">Plan Provider Directory Review; 
</v>
      </c>
      <c r="DY77" s="251" t="str">
        <f>IF(ISNUMBER(FIND(analysismethod2,'III_Plan comp 438.68 {Plan 6}'!BR$15)),"",'III_Plan comp 438.68 {Plan 6}'!BR$15&amp;analysismethod2)</f>
        <v xml:space="preserve">Plan Provider Directory Review; 
</v>
      </c>
      <c r="DZ77" s="251" t="str">
        <f>IF(ISNUMBER(FIND(analysismethod2,'III_Plan comp 438.68 {Plan 6}'!BS$15)),"",'III_Plan comp 438.68 {Plan 6}'!BS$15&amp;analysismethod2)</f>
        <v xml:space="preserve">Plan Provider Directory Review; 
</v>
      </c>
      <c r="EA77" s="251" t="str">
        <f>IF(ISNUMBER(FIND(analysismethod2,'III_Plan comp 438.68 {Plan 6}'!BT$15)),"",'III_Plan comp 438.68 {Plan 6}'!BT$15&amp;analysismethod2)</f>
        <v xml:space="preserve">Plan Provider Directory Review; 
</v>
      </c>
      <c r="EB77" s="251" t="str">
        <f>IF(ISNUMBER(FIND(analysismethod2,'III_Plan comp 438.68 {Plan 6}'!BU$15)),"",'III_Plan comp 438.68 {Plan 6}'!BU$15&amp;analysismethod2)</f>
        <v xml:space="preserve">Plan Provider Directory Review; 
</v>
      </c>
      <c r="EC77" s="251" t="str">
        <f>IF(ISNUMBER(FIND(analysismethod2,'III_Plan comp 438.68 {Plan 6}'!BV$15)),"",'III_Plan comp 438.68 {Plan 6}'!BV$15&amp;analysismethod2)</f>
        <v xml:space="preserve">Plan Provider Directory Review; 
</v>
      </c>
      <c r="ED77" s="251" t="str">
        <f>IF(ISNUMBER(FIND(analysismethod2,'III_Plan comp 438.68 {Plan 6}'!BW$15)),"",'III_Plan comp 438.68 {Plan 6}'!BW$15&amp;analysismethod2)</f>
        <v xml:space="preserve">Plan Provider Directory Review; 
</v>
      </c>
      <c r="EE77" s="251" t="str">
        <f>IF(ISNUMBER(FIND(analysismethod2,'III_Plan comp 438.68 {Plan 6}'!BX$15)),"",'III_Plan comp 438.68 {Plan 6}'!BX$15&amp;analysismethod2)</f>
        <v xml:space="preserve">Plan Provider Directory Review; 
</v>
      </c>
      <c r="EF77" s="251" t="str">
        <f>IF(ISNUMBER(FIND(analysismethod2,'III_Plan comp 438.68 {Plan 6}'!BY$15)),"",'III_Plan comp 438.68 {Plan 6}'!BY$15&amp;analysismethod2)</f>
        <v xml:space="preserve">Plan Provider Directory Review; 
</v>
      </c>
      <c r="EG77" s="251" t="str">
        <f>IF(ISNUMBER(FIND(analysismethod2,'III_Plan comp 438.68 {Plan 6}'!BZ$15)),"",'III_Plan comp 438.68 {Plan 6}'!BZ$15&amp;analysismethod2)</f>
        <v xml:space="preserve">Plan Provider Directory Review; 
</v>
      </c>
      <c r="EH77" s="251" t="str">
        <f>IF(ISNUMBER(FIND(analysismethod2,'III_Plan comp 438.68 {Plan 6}'!CA$15)),"",'III_Plan comp 438.68 {Plan 6}'!CA$15&amp;analysismethod2)</f>
        <v xml:space="preserve">Plan Provider Directory Review; 
</v>
      </c>
      <c r="EI77" s="251" t="str">
        <f>IF(ISNUMBER(FIND(analysismethod2,'III_Plan comp 438.68 {Plan 6}'!CB$15)),"",'III_Plan comp 438.68 {Plan 6}'!CB$15&amp;analysismethod2)</f>
        <v xml:space="preserve">Plan Provider Directory Review; 
</v>
      </c>
      <c r="EJ77" s="251" t="str">
        <f>IF(ISNUMBER(FIND(analysismethod2,'III_Plan comp 438.68 {Plan 6}'!CC$15)),"",'III_Plan comp 438.68 {Plan 6}'!CC$15&amp;analysismethod2)</f>
        <v xml:space="preserve">Plan Provider Directory Review; 
</v>
      </c>
      <c r="EK77" s="251" t="str">
        <f>IF(ISNUMBER(FIND(analysismethod2,'III_Plan comp 438.68 {Plan 6}'!CD$15)),"",'III_Plan comp 438.68 {Plan 6}'!CD$15&amp;analysismethod2)</f>
        <v xml:space="preserve">Plan Provider Directory Review; 
</v>
      </c>
      <c r="EL77" s="251" t="str">
        <f>IF(ISNUMBER(FIND(analysismethod2,'III_Plan comp 438.68 {Plan 6}'!CE$15)),"",'III_Plan comp 438.68 {Plan 6}'!CE$15&amp;analysismethod2)</f>
        <v xml:space="preserve">Plan Provider Directory Review; 
</v>
      </c>
      <c r="EM77" s="251" t="str">
        <f>IF(ISNUMBER(FIND(analysismethod2,'III_Plan comp 438.68 {Plan 6}'!CF$15)),"",'III_Plan comp 438.68 {Plan 6}'!CF$15&amp;analysismethod2)</f>
        <v xml:space="preserve">Plan Provider Directory Review; 
</v>
      </c>
      <c r="EN77" s="251" t="str">
        <f>IF(ISNUMBER(FIND(analysismethod2,'III_Plan comp 438.68 {Plan 6}'!CG$15)),"",'III_Plan comp 438.68 {Plan 6}'!CG$15&amp;analysismethod2)</f>
        <v xml:space="preserve">Plan Provider Directory Review; 
</v>
      </c>
      <c r="EO77" s="251" t="str">
        <f>IF(ISNUMBER(FIND(analysismethod2,'III_Plan comp 438.68 {Plan 6}'!CH$15)),"",'III_Plan comp 438.68 {Plan 6}'!CH$15&amp;analysismethod2)</f>
        <v xml:space="preserve">Plan Provider Directory Review; 
</v>
      </c>
      <c r="EP77" s="251" t="str">
        <f>IF(ISNUMBER(FIND(analysismethod2,'III_Plan comp 438.68 {Plan 6}'!CI$15)),"",'III_Plan comp 438.68 {Plan 6}'!CI$15&amp;analysismethod2)</f>
        <v xml:space="preserve">Plan Provider Directory Review; 
</v>
      </c>
      <c r="EQ77" s="251" t="str">
        <f>IF(ISNUMBER(FIND(analysismethod2,'III_Plan comp 438.68 {Plan 6}'!CJ$15)),"",'III_Plan comp 438.68 {Plan 6}'!CJ$15&amp;analysismethod2)</f>
        <v xml:space="preserve">Plan Provider Directory Review; 
</v>
      </c>
      <c r="ER77" s="251" t="str">
        <f>IF(ISNUMBER(FIND(analysismethod2,'III_Plan comp 438.68 {Plan 6}'!CK$15)),"",'III_Plan comp 438.68 {Plan 6}'!CK$15&amp;analysismethod2)</f>
        <v xml:space="preserve">Plan Provider Directory Review; 
</v>
      </c>
      <c r="ES77" s="251" t="str">
        <f>IF(ISNUMBER(FIND(analysismethod2,'III_Plan comp 438.68 {Plan 6}'!CL$15)),"",'III_Plan comp 438.68 {Plan 6}'!CL$15&amp;analysismethod2)</f>
        <v xml:space="preserve">Plan Provider Directory Review; 
</v>
      </c>
      <c r="ET77" s="251" t="str">
        <f>IF(ISNUMBER(FIND(analysismethod2,'III_Plan comp 438.68 {Plan 6}'!CM$15)),"",'III_Plan comp 438.68 {Plan 6}'!CM$15&amp;analysismethod2)</f>
        <v xml:space="preserve">Plan Provider Directory Review; 
</v>
      </c>
      <c r="EU77" s="251" t="str">
        <f>IF(ISNUMBER(FIND(analysismethod2,'III_Plan comp 438.68 {Plan 6}'!CN$15)),"",'III_Plan comp 438.68 {Plan 6}'!CN$15&amp;analysismethod2)</f>
        <v xml:space="preserve">Plan Provider Directory Review; 
</v>
      </c>
      <c r="EV77" s="251" t="str">
        <f>IF(ISNUMBER(FIND(analysismethod2,'III_Plan comp 438.68 {Plan 6}'!CO$15)),"",'III_Plan comp 438.68 {Plan 6}'!CO$15&amp;analysismethod2)</f>
        <v xml:space="preserve">Plan Provider Directory Review; 
</v>
      </c>
      <c r="EW77" s="251" t="str">
        <f>IF(ISNUMBER(FIND(analysismethod2,'III_Plan comp 438.68 {Plan 6}'!CP$15)),"",'III_Plan comp 438.68 {Plan 6}'!CP$15&amp;analysismethod2)</f>
        <v xml:space="preserve">Plan Provider Directory Review; 
</v>
      </c>
      <c r="EX77" s="251" t="str">
        <f>IF(ISNUMBER(FIND(analysismethod2,'III_Plan comp 438.68 {Plan 6}'!CQ$15)),"",'III_Plan comp 438.68 {Plan 6}'!CQ$15&amp;analysismethod2)</f>
        <v xml:space="preserve">Plan Provider Directory Review; 
</v>
      </c>
      <c r="EY77" s="251" t="str">
        <f>IF(ISNUMBER(FIND(analysismethod2,'III_Plan comp 438.68 {Plan 6}'!CR$15)),"",'III_Plan comp 438.68 {Plan 6}'!CR$15&amp;analysismethod2)</f>
        <v xml:space="preserve">Plan Provider Directory Review; 
</v>
      </c>
      <c r="EZ77" s="251" t="str">
        <f>IF(ISNUMBER(FIND(analysismethod2,'III_Plan comp 438.68 {Plan 6}'!CS$15)),"",'III_Plan comp 438.68 {Plan 6}'!CS$15&amp;analysismethod2)</f>
        <v xml:space="preserve">Plan Provider Directory Review; 
</v>
      </c>
      <c r="FA77" s="251" t="str">
        <f>IF(ISNUMBER(FIND(analysismethod2,'III_Plan comp 438.68 {Plan 6}'!CT$15)),"",'III_Plan comp 438.68 {Plan 6}'!CT$15&amp;analysismethod2)</f>
        <v xml:space="preserve">Plan Provider Directory Review; 
</v>
      </c>
      <c r="FB77" s="251" t="str">
        <f>IF(ISNUMBER(FIND(analysismethod2,'III_Plan comp 438.68 {Plan 6}'!CU$15)),"",'III_Plan comp 438.68 {Plan 6}'!CU$15&amp;analysismethod2)</f>
        <v xml:space="preserve">Plan Provider Directory Review; 
</v>
      </c>
      <c r="FC77" s="251" t="str">
        <f>IF(ISNUMBER(FIND(analysismethod2,'III_Plan comp 438.68 {Plan 6}'!CV$15)),"",'III_Plan comp 438.68 {Plan 6}'!CV$15&amp;analysismethod2)</f>
        <v xml:space="preserve">Plan Provider Directory Review; 
</v>
      </c>
      <c r="FD77" s="251" t="str">
        <f>IF(ISNUMBER(FIND(analysismethod2,'III_Plan comp 438.68 {Plan 6}'!CW$15)),"",'III_Plan comp 438.68 {Plan 6}'!CW$15&amp;analysismethod2)</f>
        <v xml:space="preserve">Plan Provider Directory Review; 
</v>
      </c>
      <c r="FE77" s="251" t="str">
        <f>IF(ISNUMBER(FIND(analysismethod2,'III_Plan comp 438.68 {Plan 6}'!CX$15)),"",'III_Plan comp 438.68 {Plan 6}'!CX$15&amp;analysismethod2)</f>
        <v xml:space="preserve">Plan Provider Directory Review; 
</v>
      </c>
      <c r="FF77" s="251" t="str">
        <f>IF(ISNUMBER(FIND(analysismethod2,'III_Plan comp 438.68 {Plan 6}'!CY$15)),"",'III_Plan comp 438.68 {Plan 6}'!CY$15&amp;analysismethod2)</f>
        <v xml:space="preserve">Plan Provider Directory Review; 
</v>
      </c>
      <c r="FG77" s="251" t="str">
        <f>IF(ISNUMBER(FIND(analysismethod2,'III_Plan comp 438.68 {Plan 6}'!CZ$15)),"",'III_Plan comp 438.68 {Plan 6}'!CZ$15&amp;analysismethod2)</f>
        <v xml:space="preserve">Plan Provider Directory Review;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xml:space="preserve">Review of Grievances Related to Access; 
</v>
      </c>
      <c r="BL81" s="251" t="str">
        <f>IF(ISNUMBER(FIND(analysismethod6,'III_Plan comp 438.68 {Plan 6}'!E$15)),"",'III_Plan comp 438.68 {Plan 6}'!E$15&amp;analysismethod6)</f>
        <v xml:space="preserve">Review of Grievances Related to Access; 
</v>
      </c>
      <c r="BM81" s="251" t="str">
        <f>IF(ISNUMBER(FIND(analysismethod6,'III_Plan comp 438.68 {Plan 6}'!F$15)),"",'III_Plan comp 438.68 {Plan 6}'!F$15&amp;analysismethod6)</f>
        <v xml:space="preserve">Review of Grievances Related to Access; 
</v>
      </c>
      <c r="BN81" s="251" t="str">
        <f>IF(ISNUMBER(FIND(analysismethod6,'III_Plan comp 438.68 {Plan 6}'!G$15)),"",'III_Plan comp 438.68 {Plan 6}'!G$15&amp;analysismethod6)</f>
        <v xml:space="preserve">Review of Grievances Related to Access; 
</v>
      </c>
      <c r="BO81" s="251" t="str">
        <f>IF(ISNUMBER(FIND(analysismethod6,'III_Plan comp 438.68 {Plan 6}'!H$15)),"",'III_Plan comp 438.68 {Plan 6}'!H$15&amp;analysismethod6)</f>
        <v xml:space="preserve">Review of Grievances Related to Access; 
</v>
      </c>
      <c r="BP81" s="251" t="str">
        <f>IF(ISNUMBER(FIND(analysismethod6,'III_Plan comp 438.68 {Plan 6}'!I$15)),"",'III_Plan comp 438.68 {Plan 6}'!I$15&amp;analysismethod6)</f>
        <v xml:space="preserve">Review of Grievances Related to Access; 
</v>
      </c>
      <c r="BQ81" s="251" t="str">
        <f>IF(ISNUMBER(FIND(analysismethod6,'III_Plan comp 438.68 {Plan 6}'!J$15)),"",'III_Plan comp 438.68 {Plan 6}'!J$15&amp;analysismethod6)</f>
        <v xml:space="preserve">Review of Grievances Related to Access; 
</v>
      </c>
      <c r="BR81" s="251" t="str">
        <f>IF(ISNUMBER(FIND(analysismethod6,'III_Plan comp 438.68 {Plan 6}'!K$15)),"",'III_Plan comp 438.68 {Plan 6}'!K$15&amp;analysismethod6)</f>
        <v xml:space="preserve">Review of Grievances Related to Access; 
</v>
      </c>
      <c r="BS81" s="251" t="str">
        <f>IF(ISNUMBER(FIND(analysismethod6,'III_Plan comp 438.68 {Plan 6}'!L$15)),"",'III_Plan comp 438.68 {Plan 6}'!L$15&amp;analysismethod6)</f>
        <v xml:space="preserve">Review of Grievances Related to Access; 
</v>
      </c>
      <c r="BT81" s="251" t="str">
        <f>IF(ISNUMBER(FIND(analysismethod6,'III_Plan comp 438.68 {Plan 6}'!M$15)),"",'III_Plan comp 438.68 {Plan 6}'!M$15&amp;analysismethod6)</f>
        <v xml:space="preserve">Review of Grievances Related to Access; 
</v>
      </c>
      <c r="BU81" s="251" t="str">
        <f>IF(ISNUMBER(FIND(analysismethod6,'III_Plan comp 438.68 {Plan 6}'!N$15)),"",'III_Plan comp 438.68 {Plan 6}'!N$15&amp;analysismethod6)</f>
        <v xml:space="preserve">Review of Grievances Related to Access; 
</v>
      </c>
      <c r="BV81" s="251" t="str">
        <f>IF(ISNUMBER(FIND(analysismethod6,'III_Plan comp 438.68 {Plan 6}'!O$15)),"",'III_Plan comp 438.68 {Plan 6}'!O$15&amp;analysismethod6)</f>
        <v xml:space="preserve">Review of Grievances Related to Access; 
</v>
      </c>
      <c r="BW81" s="251" t="str">
        <f>IF(ISNUMBER(FIND(analysismethod6,'III_Plan comp 438.68 {Plan 6}'!P$15)),"",'III_Plan comp 438.68 {Plan 6}'!P$15&amp;analysismethod6)</f>
        <v xml:space="preserve">Review of Grievances Related to Access; 
</v>
      </c>
      <c r="BX81" s="251" t="str">
        <f>IF(ISNUMBER(FIND(analysismethod6,'III_Plan comp 438.68 {Plan 6}'!Q$15)),"",'III_Plan comp 438.68 {Plan 6}'!Q$15&amp;analysismethod6)</f>
        <v xml:space="preserve">Review of Grievances Related to Access; 
</v>
      </c>
      <c r="BY81" s="251" t="str">
        <f>IF(ISNUMBER(FIND(analysismethod6,'III_Plan comp 438.68 {Plan 6}'!R$15)),"",'III_Plan comp 438.68 {Plan 6}'!R$15&amp;analysismethod6)</f>
        <v xml:space="preserve">Review of Grievances Related to Access; 
</v>
      </c>
      <c r="BZ81" s="251" t="str">
        <f>IF(ISNUMBER(FIND(analysismethod6,'III_Plan comp 438.68 {Plan 6}'!S$15)),"",'III_Plan comp 438.68 {Plan 6}'!S$15&amp;analysismethod6)</f>
        <v xml:space="preserve">Review of Grievances Related to Access; 
</v>
      </c>
      <c r="CA81" s="251" t="str">
        <f>IF(ISNUMBER(FIND(analysismethod6,'III_Plan comp 438.68 {Plan 6}'!T$15)),"",'III_Plan comp 438.68 {Plan 6}'!T$15&amp;analysismethod6)</f>
        <v xml:space="preserve">Review of Grievances Related to Access; 
</v>
      </c>
      <c r="CB81" s="251" t="str">
        <f>IF(ISNUMBER(FIND(analysismethod6,'III_Plan comp 438.68 {Plan 6}'!U$15)),"",'III_Plan comp 438.68 {Plan 6}'!U$15&amp;analysismethod6)</f>
        <v xml:space="preserve">Review of Grievances Related to Access; 
</v>
      </c>
      <c r="CC81" s="251" t="str">
        <f>IF(ISNUMBER(FIND(analysismethod6,'III_Plan comp 438.68 {Plan 6}'!V$15)),"",'III_Plan comp 438.68 {Plan 6}'!V$15&amp;analysismethod6)</f>
        <v xml:space="preserve">Review of Grievances Related to Access; 
</v>
      </c>
      <c r="CD81" s="251" t="str">
        <f>IF(ISNUMBER(FIND(analysismethod6,'III_Plan comp 438.68 {Plan 6}'!W$15)),"",'III_Plan comp 438.68 {Plan 6}'!W$15&amp;analysismethod6)</f>
        <v xml:space="preserve">Review of Grievances Related to Access; 
</v>
      </c>
      <c r="CE81" s="251" t="str">
        <f>IF(ISNUMBER(FIND(analysismethod6,'III_Plan comp 438.68 {Plan 6}'!X$15)),"",'III_Plan comp 438.68 {Plan 6}'!X$15&amp;analysismethod6)</f>
        <v xml:space="preserve">Review of Grievances Related to Access; 
</v>
      </c>
      <c r="CF81" s="251" t="str">
        <f>IF(ISNUMBER(FIND(analysismethod6,'III_Plan comp 438.68 {Plan 6}'!Y$15)),"",'III_Plan comp 438.68 {Plan 6}'!Y$15&amp;analysismethod6)</f>
        <v xml:space="preserve">Review of Grievances Related to Access; 
</v>
      </c>
      <c r="CG81" s="251" t="str">
        <f>IF(ISNUMBER(FIND(analysismethod6,'III_Plan comp 438.68 {Plan 6}'!Z$15)),"",'III_Plan comp 438.68 {Plan 6}'!Z$15&amp;analysismethod6)</f>
        <v xml:space="preserve">Review of Grievances Related to Access; 
</v>
      </c>
      <c r="CH81" s="251" t="str">
        <f>IF(ISNUMBER(FIND(analysismethod6,'III_Plan comp 438.68 {Plan 6}'!AA$15)),"",'III_Plan comp 438.68 {Plan 6}'!AA$15&amp;analysismethod6)</f>
        <v xml:space="preserve">Review of Grievances Related to Access; 
</v>
      </c>
      <c r="CI81" s="251" t="str">
        <f>IF(ISNUMBER(FIND(analysismethod6,'III_Plan comp 438.68 {Plan 6}'!AB$15)),"",'III_Plan comp 438.68 {Plan 6}'!AB$15&amp;analysismethod6)</f>
        <v xml:space="preserve">Review of Grievances Related to Access; 
</v>
      </c>
      <c r="CJ81" s="251" t="str">
        <f>IF(ISNUMBER(FIND(analysismethod6,'III_Plan comp 438.68 {Plan 6}'!AC$15)),"",'III_Plan comp 438.68 {Plan 6}'!AC$15&amp;analysismethod6)</f>
        <v xml:space="preserve">Review of Grievances Related to Access; 
</v>
      </c>
      <c r="CK81" s="251" t="str">
        <f>IF(ISNUMBER(FIND(analysismethod6,'III_Plan comp 438.68 {Plan 6}'!AD$15)),"",'III_Plan comp 438.68 {Plan 6}'!AD$15&amp;analysismethod6)</f>
        <v xml:space="preserve">Review of Grievances Related to Access; 
</v>
      </c>
      <c r="CL81" s="251" t="str">
        <f>IF(ISNUMBER(FIND(analysismethod6,'III_Plan comp 438.68 {Plan 6}'!AE$15)),"",'III_Plan comp 438.68 {Plan 6}'!AE$15&amp;analysismethod6)</f>
        <v xml:space="preserve">Review of Grievances Related to Access; 
</v>
      </c>
      <c r="CM81" s="251" t="str">
        <f>IF(ISNUMBER(FIND(analysismethod6,'III_Plan comp 438.68 {Plan 6}'!AF$15)),"",'III_Plan comp 438.68 {Plan 6}'!AF$15&amp;analysismethod6)</f>
        <v xml:space="preserve">Review of Grievances Related to Access; 
</v>
      </c>
      <c r="CN81" s="251" t="str">
        <f>IF(ISNUMBER(FIND(analysismethod6,'III_Plan comp 438.68 {Plan 6}'!AG$15)),"",'III_Plan comp 438.68 {Plan 6}'!AG$15&amp;analysismethod6)</f>
        <v xml:space="preserve">Review of Grievances Related to Access; 
</v>
      </c>
      <c r="CO81" s="251" t="str">
        <f>IF(ISNUMBER(FIND(analysismethod6,'III_Plan comp 438.68 {Plan 6}'!AH$15)),"",'III_Plan comp 438.68 {Plan 6}'!AH$15&amp;analysismethod6)</f>
        <v xml:space="preserve">Review of Grievances Related to Access; 
</v>
      </c>
      <c r="CP81" s="251" t="str">
        <f>IF(ISNUMBER(FIND(analysismethod6,'III_Plan comp 438.68 {Plan 6}'!AI$15)),"",'III_Plan comp 438.68 {Plan 6}'!AI$15&amp;analysismethod6)</f>
        <v xml:space="preserve">Review of Grievances Related to Access; 
</v>
      </c>
      <c r="CQ81" s="251" t="str">
        <f>IF(ISNUMBER(FIND(analysismethod6,'III_Plan comp 438.68 {Plan 6}'!AJ$15)),"",'III_Plan comp 438.68 {Plan 6}'!AJ$15&amp;analysismethod6)</f>
        <v xml:space="preserve">Review of Grievances Related to Access; 
</v>
      </c>
      <c r="CR81" s="251" t="str">
        <f>IF(ISNUMBER(FIND(analysismethod6,'III_Plan comp 438.68 {Plan 6}'!AK$15)),"",'III_Plan comp 438.68 {Plan 6}'!AK$15&amp;analysismethod6)</f>
        <v xml:space="preserve">Review of Grievances Related to Access; 
</v>
      </c>
      <c r="CS81" s="251" t="str">
        <f>IF(ISNUMBER(FIND(analysismethod6,'III_Plan comp 438.68 {Plan 6}'!AL$15)),"",'III_Plan comp 438.68 {Plan 6}'!AL$15&amp;analysismethod6)</f>
        <v xml:space="preserve">Review of Grievances Related to Access; 
</v>
      </c>
      <c r="CT81" s="251" t="str">
        <f>IF(ISNUMBER(FIND(analysismethod6,'III_Plan comp 438.68 {Plan 6}'!AM$15)),"",'III_Plan comp 438.68 {Plan 6}'!AM$15&amp;analysismethod6)</f>
        <v xml:space="preserve">Review of Grievances Related to Access; 
</v>
      </c>
      <c r="CU81" s="251" t="str">
        <f>IF(ISNUMBER(FIND(analysismethod6,'III_Plan comp 438.68 {Plan 6}'!AN$15)),"",'III_Plan comp 438.68 {Plan 6}'!AN$15&amp;analysismethod6)</f>
        <v xml:space="preserve">Review of Grievances Related to Access; 
</v>
      </c>
      <c r="CV81" s="251" t="str">
        <f>IF(ISNUMBER(FIND(analysismethod6,'III_Plan comp 438.68 {Plan 6}'!AO$15)),"",'III_Plan comp 438.68 {Plan 6}'!AO$15&amp;analysismethod6)</f>
        <v xml:space="preserve">Review of Grievances Related to Access; 
</v>
      </c>
      <c r="CW81" s="251" t="str">
        <f>IF(ISNUMBER(FIND(analysismethod6,'III_Plan comp 438.68 {Plan 6}'!AP$15)),"",'III_Plan comp 438.68 {Plan 6}'!AP$15&amp;analysismethod6)</f>
        <v xml:space="preserve">Review of Grievances Related to Access; 
</v>
      </c>
      <c r="CX81" s="251" t="str">
        <f>IF(ISNUMBER(FIND(analysismethod6,'III_Plan comp 438.68 {Plan 6}'!AQ$15)),"",'III_Plan comp 438.68 {Plan 6}'!AQ$15&amp;analysismethod6)</f>
        <v xml:space="preserve">Review of Grievances Related to Access; 
</v>
      </c>
      <c r="CY81" s="251" t="str">
        <f>IF(ISNUMBER(FIND(analysismethod6,'III_Plan comp 438.68 {Plan 6}'!AR$15)),"",'III_Plan comp 438.68 {Plan 6}'!AR$15&amp;analysismethod6)</f>
        <v xml:space="preserve">Review of Grievances Related to Access; 
</v>
      </c>
      <c r="CZ81" s="251" t="str">
        <f>IF(ISNUMBER(FIND(analysismethod6,'III_Plan comp 438.68 {Plan 6}'!AS$15)),"",'III_Plan comp 438.68 {Plan 6}'!AS$15&amp;analysismethod6)</f>
        <v xml:space="preserve">Review of Grievances Related to Access; 
</v>
      </c>
      <c r="DA81" s="251" t="str">
        <f>IF(ISNUMBER(FIND(analysismethod6,'III_Plan comp 438.68 {Plan 6}'!AT$15)),"",'III_Plan comp 438.68 {Plan 6}'!AT$15&amp;analysismethod6)</f>
        <v xml:space="preserve">Review of Grievances Related to Access; 
</v>
      </c>
      <c r="DB81" s="251" t="str">
        <f>IF(ISNUMBER(FIND(analysismethod6,'III_Plan comp 438.68 {Plan 6}'!AU$15)),"",'III_Plan comp 438.68 {Plan 6}'!AU$15&amp;analysismethod6)</f>
        <v xml:space="preserve">Review of Grievances Related to Access; 
</v>
      </c>
      <c r="DC81" s="251" t="str">
        <f>IF(ISNUMBER(FIND(analysismethod6,'III_Plan comp 438.68 {Plan 6}'!AV$15)),"",'III_Plan comp 438.68 {Plan 6}'!AV$15&amp;analysismethod6)</f>
        <v xml:space="preserve">Review of Grievances Related to Access; 
</v>
      </c>
      <c r="DD81" s="251" t="str">
        <f>IF(ISNUMBER(FIND(analysismethod6,'III_Plan comp 438.68 {Plan 6}'!AW$15)),"",'III_Plan comp 438.68 {Plan 6}'!AW$15&amp;analysismethod6)</f>
        <v xml:space="preserve">Review of Grievances Related to Access; 
</v>
      </c>
      <c r="DE81" s="251" t="str">
        <f>IF(ISNUMBER(FIND(analysismethod6,'III_Plan comp 438.68 {Plan 6}'!AX$15)),"",'III_Plan comp 438.68 {Plan 6}'!AX$15&amp;analysismethod6)</f>
        <v xml:space="preserve">Review of Grievances Related to Access; 
</v>
      </c>
      <c r="DF81" s="251" t="str">
        <f>IF(ISNUMBER(FIND(analysismethod6,'III_Plan comp 438.68 {Plan 6}'!AY$15)),"",'III_Plan comp 438.68 {Plan 6}'!AY$15&amp;analysismethod6)</f>
        <v xml:space="preserve">Review of Grievances Related to Access; 
</v>
      </c>
      <c r="DG81" s="251" t="str">
        <f>IF(ISNUMBER(FIND(analysismethod6,'III_Plan comp 438.68 {Plan 6}'!AZ$15)),"",'III_Plan comp 438.68 {Plan 6}'!AZ$15&amp;analysismethod6)</f>
        <v xml:space="preserve">Review of Grievances Related to Access; 
</v>
      </c>
      <c r="DH81" s="251" t="str">
        <f>IF(ISNUMBER(FIND(analysismethod6,'III_Plan comp 438.68 {Plan 6}'!BA$15)),"",'III_Plan comp 438.68 {Plan 6}'!BA$15&amp;analysismethod6)</f>
        <v xml:space="preserve">Review of Grievances Related to Access; 
</v>
      </c>
      <c r="DI81" s="251" t="str">
        <f>IF(ISNUMBER(FIND(analysismethod6,'III_Plan comp 438.68 {Plan 6}'!BB$15)),"",'III_Plan comp 438.68 {Plan 6}'!BB$15&amp;analysismethod6)</f>
        <v xml:space="preserve">Review of Grievances Related to Access; 
</v>
      </c>
      <c r="DJ81" s="251" t="str">
        <f>IF(ISNUMBER(FIND(analysismethod6,'III_Plan comp 438.68 {Plan 6}'!BC$15)),"",'III_Plan comp 438.68 {Plan 6}'!BC$15&amp;analysismethod6)</f>
        <v xml:space="preserve">Review of Grievances Related to Access; 
</v>
      </c>
      <c r="DK81" s="251" t="str">
        <f>IF(ISNUMBER(FIND(analysismethod6,'III_Plan comp 438.68 {Plan 6}'!BD$15)),"",'III_Plan comp 438.68 {Plan 6}'!BD$15&amp;analysismethod6)</f>
        <v xml:space="preserve">Review of Grievances Related to Access; 
</v>
      </c>
      <c r="DL81" s="251" t="str">
        <f>IF(ISNUMBER(FIND(analysismethod6,'III_Plan comp 438.68 {Plan 6}'!BE$15)),"",'III_Plan comp 438.68 {Plan 6}'!BE$15&amp;analysismethod6)</f>
        <v xml:space="preserve">Review of Grievances Related to Access; 
</v>
      </c>
      <c r="DM81" s="251" t="str">
        <f>IF(ISNUMBER(FIND(analysismethod6,'III_Plan comp 438.68 {Plan 6}'!BF$15)),"",'III_Plan comp 438.68 {Plan 6}'!BF$15&amp;analysismethod6)</f>
        <v xml:space="preserve">Review of Grievances Related to Access; 
</v>
      </c>
      <c r="DN81" s="251" t="str">
        <f>IF(ISNUMBER(FIND(analysismethod6,'III_Plan comp 438.68 {Plan 6}'!BG$15)),"",'III_Plan comp 438.68 {Plan 6}'!BG$15&amp;analysismethod6)</f>
        <v xml:space="preserve">Review of Grievances Related to Access; 
</v>
      </c>
      <c r="DO81" s="251" t="str">
        <f>IF(ISNUMBER(FIND(analysismethod6,'III_Plan comp 438.68 {Plan 6}'!BH$15)),"",'III_Plan comp 438.68 {Plan 6}'!BH$15&amp;analysismethod6)</f>
        <v xml:space="preserve">Review of Grievances Related to Access; 
</v>
      </c>
      <c r="DP81" s="251" t="str">
        <f>IF(ISNUMBER(FIND(analysismethod6,'III_Plan comp 438.68 {Plan 6}'!BI$15)),"",'III_Plan comp 438.68 {Plan 6}'!BI$15&amp;analysismethod6)</f>
        <v xml:space="preserve">Review of Grievances Related to Access; 
</v>
      </c>
      <c r="DQ81" s="251" t="str">
        <f>IF(ISNUMBER(FIND(analysismethod6,'III_Plan comp 438.68 {Plan 6}'!BJ$15)),"",'III_Plan comp 438.68 {Plan 6}'!BJ$15&amp;analysismethod6)</f>
        <v xml:space="preserve">Review of Grievances Related to Access; 
</v>
      </c>
      <c r="DR81" s="251" t="str">
        <f>IF(ISNUMBER(FIND(analysismethod6,'III_Plan comp 438.68 {Plan 6}'!BK$15)),"",'III_Plan comp 438.68 {Plan 6}'!BK$15&amp;analysismethod6)</f>
        <v xml:space="preserve">Review of Grievances Related to Access; 
</v>
      </c>
      <c r="DS81" s="251" t="str">
        <f>IF(ISNUMBER(FIND(analysismethod6,'III_Plan comp 438.68 {Plan 6}'!BL$15)),"",'III_Plan comp 438.68 {Plan 6}'!BL$15&amp;analysismethod6)</f>
        <v xml:space="preserve">Review of Grievances Related to Access; 
</v>
      </c>
      <c r="DT81" s="251" t="str">
        <f>IF(ISNUMBER(FIND(analysismethod6,'III_Plan comp 438.68 {Plan 6}'!BM$15)),"",'III_Plan comp 438.68 {Plan 6}'!BM$15&amp;analysismethod6)</f>
        <v xml:space="preserve">Review of Grievances Related to Access; 
</v>
      </c>
      <c r="DU81" s="251" t="str">
        <f>IF(ISNUMBER(FIND(analysismethod6,'III_Plan comp 438.68 {Plan 6}'!BN$15)),"",'III_Plan comp 438.68 {Plan 6}'!BN$15&amp;analysismethod6)</f>
        <v xml:space="preserve">Review of Grievances Related to Access; 
</v>
      </c>
      <c r="DV81" s="251" t="str">
        <f>IF(ISNUMBER(FIND(analysismethod6,'III_Plan comp 438.68 {Plan 6}'!BO$15)),"",'III_Plan comp 438.68 {Plan 6}'!BO$15&amp;analysismethod6)</f>
        <v xml:space="preserve">Review of Grievances Related to Access; 
</v>
      </c>
      <c r="DW81" s="251" t="str">
        <f>IF(ISNUMBER(FIND(analysismethod6,'III_Plan comp 438.68 {Plan 6}'!BP$15)),"",'III_Plan comp 438.68 {Plan 6}'!BP$15&amp;analysismethod6)</f>
        <v xml:space="preserve">Review of Grievances Related to Access; 
</v>
      </c>
      <c r="DX81" s="251" t="str">
        <f>IF(ISNUMBER(FIND(analysismethod6,'III_Plan comp 438.68 {Plan 6}'!BQ$15)),"",'III_Plan comp 438.68 {Plan 6}'!BQ$15&amp;analysismethod6)</f>
        <v xml:space="preserve">Review of Grievances Related to Access; 
</v>
      </c>
      <c r="DY81" s="251" t="str">
        <f>IF(ISNUMBER(FIND(analysismethod6,'III_Plan comp 438.68 {Plan 6}'!BR$15)),"",'III_Plan comp 438.68 {Plan 6}'!BR$15&amp;analysismethod6)</f>
        <v xml:space="preserve">Review of Grievances Related to Access; 
</v>
      </c>
      <c r="DZ81" s="251" t="str">
        <f>IF(ISNUMBER(FIND(analysismethod6,'III_Plan comp 438.68 {Plan 6}'!BS$15)),"",'III_Plan comp 438.68 {Plan 6}'!BS$15&amp;analysismethod6)</f>
        <v xml:space="preserve">Review of Grievances Related to Access; 
</v>
      </c>
      <c r="EA81" s="251" t="str">
        <f>IF(ISNUMBER(FIND(analysismethod6,'III_Plan comp 438.68 {Plan 6}'!BT$15)),"",'III_Plan comp 438.68 {Plan 6}'!BT$15&amp;analysismethod6)</f>
        <v xml:space="preserve">Review of Grievances Related to Access; 
</v>
      </c>
      <c r="EB81" s="251" t="str">
        <f>IF(ISNUMBER(FIND(analysismethod6,'III_Plan comp 438.68 {Plan 6}'!BU$15)),"",'III_Plan comp 438.68 {Plan 6}'!BU$15&amp;analysismethod6)</f>
        <v xml:space="preserve">Review of Grievances Related to Access; 
</v>
      </c>
      <c r="EC81" s="251" t="str">
        <f>IF(ISNUMBER(FIND(analysismethod6,'III_Plan comp 438.68 {Plan 6}'!BV$15)),"",'III_Plan comp 438.68 {Plan 6}'!BV$15&amp;analysismethod6)</f>
        <v xml:space="preserve">Review of Grievances Related to Access; 
</v>
      </c>
      <c r="ED81" s="251" t="str">
        <f>IF(ISNUMBER(FIND(analysismethod6,'III_Plan comp 438.68 {Plan 6}'!BW$15)),"",'III_Plan comp 438.68 {Plan 6}'!BW$15&amp;analysismethod6)</f>
        <v xml:space="preserve">Review of Grievances Related to Access; 
</v>
      </c>
      <c r="EE81" s="251" t="str">
        <f>IF(ISNUMBER(FIND(analysismethod6,'III_Plan comp 438.68 {Plan 6}'!BX$15)),"",'III_Plan comp 438.68 {Plan 6}'!BX$15&amp;analysismethod6)</f>
        <v xml:space="preserve">Review of Grievances Related to Access; 
</v>
      </c>
      <c r="EF81" s="251" t="str">
        <f>IF(ISNUMBER(FIND(analysismethod6,'III_Plan comp 438.68 {Plan 6}'!BY$15)),"",'III_Plan comp 438.68 {Plan 6}'!BY$15&amp;analysismethod6)</f>
        <v xml:space="preserve">Review of Grievances Related to Access; 
</v>
      </c>
      <c r="EG81" s="251" t="str">
        <f>IF(ISNUMBER(FIND(analysismethod6,'III_Plan comp 438.68 {Plan 6}'!BZ$15)),"",'III_Plan comp 438.68 {Plan 6}'!BZ$15&amp;analysismethod6)</f>
        <v xml:space="preserve">Review of Grievances Related to Access; 
</v>
      </c>
      <c r="EH81" s="251" t="str">
        <f>IF(ISNUMBER(FIND(analysismethod6,'III_Plan comp 438.68 {Plan 6}'!CA$15)),"",'III_Plan comp 438.68 {Plan 6}'!CA$15&amp;analysismethod6)</f>
        <v xml:space="preserve">Review of Grievances Related to Access; 
</v>
      </c>
      <c r="EI81" s="251" t="str">
        <f>IF(ISNUMBER(FIND(analysismethod6,'III_Plan comp 438.68 {Plan 6}'!CB$15)),"",'III_Plan comp 438.68 {Plan 6}'!CB$15&amp;analysismethod6)</f>
        <v xml:space="preserve">Review of Grievances Related to Access; 
</v>
      </c>
      <c r="EJ81" s="251" t="str">
        <f>IF(ISNUMBER(FIND(analysismethod6,'III_Plan comp 438.68 {Plan 6}'!CC$15)),"",'III_Plan comp 438.68 {Plan 6}'!CC$15&amp;analysismethod6)</f>
        <v xml:space="preserve">Review of Grievances Related to Access; 
</v>
      </c>
      <c r="EK81" s="251" t="str">
        <f>IF(ISNUMBER(FIND(analysismethod6,'III_Plan comp 438.68 {Plan 6}'!CD$15)),"",'III_Plan comp 438.68 {Plan 6}'!CD$15&amp;analysismethod6)</f>
        <v xml:space="preserve">Review of Grievances Related to Access; 
</v>
      </c>
      <c r="EL81" s="251" t="str">
        <f>IF(ISNUMBER(FIND(analysismethod6,'III_Plan comp 438.68 {Plan 6}'!CE$15)),"",'III_Plan comp 438.68 {Plan 6}'!CE$15&amp;analysismethod6)</f>
        <v xml:space="preserve">Review of Grievances Related to Access; 
</v>
      </c>
      <c r="EM81" s="251" t="str">
        <f>IF(ISNUMBER(FIND(analysismethod6,'III_Plan comp 438.68 {Plan 6}'!CF$15)),"",'III_Plan comp 438.68 {Plan 6}'!CF$15&amp;analysismethod6)</f>
        <v xml:space="preserve">Review of Grievances Related to Access; 
</v>
      </c>
      <c r="EN81" s="251" t="str">
        <f>IF(ISNUMBER(FIND(analysismethod6,'III_Plan comp 438.68 {Plan 6}'!CG$15)),"",'III_Plan comp 438.68 {Plan 6}'!CG$15&amp;analysismethod6)</f>
        <v xml:space="preserve">Review of Grievances Related to Access; 
</v>
      </c>
      <c r="EO81" s="251" t="str">
        <f>IF(ISNUMBER(FIND(analysismethod6,'III_Plan comp 438.68 {Plan 6}'!CH$15)),"",'III_Plan comp 438.68 {Plan 6}'!CH$15&amp;analysismethod6)</f>
        <v xml:space="preserve">Review of Grievances Related to Access; 
</v>
      </c>
      <c r="EP81" s="251" t="str">
        <f>IF(ISNUMBER(FIND(analysismethod6,'III_Plan comp 438.68 {Plan 6}'!CI$15)),"",'III_Plan comp 438.68 {Plan 6}'!CI$15&amp;analysismethod6)</f>
        <v xml:space="preserve">Review of Grievances Related to Access; 
</v>
      </c>
      <c r="EQ81" s="251" t="str">
        <f>IF(ISNUMBER(FIND(analysismethod6,'III_Plan comp 438.68 {Plan 6}'!CJ$15)),"",'III_Plan comp 438.68 {Plan 6}'!CJ$15&amp;analysismethod6)</f>
        <v xml:space="preserve">Review of Grievances Related to Access; 
</v>
      </c>
      <c r="ER81" s="251" t="str">
        <f>IF(ISNUMBER(FIND(analysismethod6,'III_Plan comp 438.68 {Plan 6}'!CK$15)),"",'III_Plan comp 438.68 {Plan 6}'!CK$15&amp;analysismethod6)</f>
        <v xml:space="preserve">Review of Grievances Related to Access; 
</v>
      </c>
      <c r="ES81" s="251" t="str">
        <f>IF(ISNUMBER(FIND(analysismethod6,'III_Plan comp 438.68 {Plan 6}'!CL$15)),"",'III_Plan comp 438.68 {Plan 6}'!CL$15&amp;analysismethod6)</f>
        <v xml:space="preserve">Review of Grievances Related to Access; 
</v>
      </c>
      <c r="ET81" s="251" t="str">
        <f>IF(ISNUMBER(FIND(analysismethod6,'III_Plan comp 438.68 {Plan 6}'!CM$15)),"",'III_Plan comp 438.68 {Plan 6}'!CM$15&amp;analysismethod6)</f>
        <v xml:space="preserve">Review of Grievances Related to Access; 
</v>
      </c>
      <c r="EU81" s="251" t="str">
        <f>IF(ISNUMBER(FIND(analysismethod6,'III_Plan comp 438.68 {Plan 6}'!CN$15)),"",'III_Plan comp 438.68 {Plan 6}'!CN$15&amp;analysismethod6)</f>
        <v xml:space="preserve">Review of Grievances Related to Access; 
</v>
      </c>
      <c r="EV81" s="251" t="str">
        <f>IF(ISNUMBER(FIND(analysismethod6,'III_Plan comp 438.68 {Plan 6}'!CO$15)),"",'III_Plan comp 438.68 {Plan 6}'!CO$15&amp;analysismethod6)</f>
        <v xml:space="preserve">Review of Grievances Related to Access; 
</v>
      </c>
      <c r="EW81" s="251" t="str">
        <f>IF(ISNUMBER(FIND(analysismethod6,'III_Plan comp 438.68 {Plan 6}'!CP$15)),"",'III_Plan comp 438.68 {Plan 6}'!CP$15&amp;analysismethod6)</f>
        <v xml:space="preserve">Review of Grievances Related to Access; 
</v>
      </c>
      <c r="EX81" s="251" t="str">
        <f>IF(ISNUMBER(FIND(analysismethod6,'III_Plan comp 438.68 {Plan 6}'!CQ$15)),"",'III_Plan comp 438.68 {Plan 6}'!CQ$15&amp;analysismethod6)</f>
        <v xml:space="preserve">Review of Grievances Related to Access; 
</v>
      </c>
      <c r="EY81" s="251" t="str">
        <f>IF(ISNUMBER(FIND(analysismethod6,'III_Plan comp 438.68 {Plan 6}'!CR$15)),"",'III_Plan comp 438.68 {Plan 6}'!CR$15&amp;analysismethod6)</f>
        <v xml:space="preserve">Review of Grievances Related to Access; 
</v>
      </c>
      <c r="EZ81" s="251" t="str">
        <f>IF(ISNUMBER(FIND(analysismethod6,'III_Plan comp 438.68 {Plan 6}'!CS$15)),"",'III_Plan comp 438.68 {Plan 6}'!CS$15&amp;analysismethod6)</f>
        <v xml:space="preserve">Review of Grievances Related to Access; 
</v>
      </c>
      <c r="FA81" s="251" t="str">
        <f>IF(ISNUMBER(FIND(analysismethod6,'III_Plan comp 438.68 {Plan 6}'!CT$15)),"",'III_Plan comp 438.68 {Plan 6}'!CT$15&amp;analysismethod6)</f>
        <v xml:space="preserve">Review of Grievances Related to Access; 
</v>
      </c>
      <c r="FB81" s="251" t="str">
        <f>IF(ISNUMBER(FIND(analysismethod6,'III_Plan comp 438.68 {Plan 6}'!CU$15)),"",'III_Plan comp 438.68 {Plan 6}'!CU$15&amp;analysismethod6)</f>
        <v xml:space="preserve">Review of Grievances Related to Access; 
</v>
      </c>
      <c r="FC81" s="251" t="str">
        <f>IF(ISNUMBER(FIND(analysismethod6,'III_Plan comp 438.68 {Plan 6}'!CV$15)),"",'III_Plan comp 438.68 {Plan 6}'!CV$15&amp;analysismethod6)</f>
        <v xml:space="preserve">Review of Grievances Related to Access; 
</v>
      </c>
      <c r="FD81" s="251" t="str">
        <f>IF(ISNUMBER(FIND(analysismethod6,'III_Plan comp 438.68 {Plan 6}'!CW$15)),"",'III_Plan comp 438.68 {Plan 6}'!CW$15&amp;analysismethod6)</f>
        <v xml:space="preserve">Review of Grievances Related to Access; 
</v>
      </c>
      <c r="FE81" s="251" t="str">
        <f>IF(ISNUMBER(FIND(analysismethod6,'III_Plan comp 438.68 {Plan 6}'!CX$15)),"",'III_Plan comp 438.68 {Plan 6}'!CX$15&amp;analysismethod6)</f>
        <v xml:space="preserve">Review of Grievances Related to Access; 
</v>
      </c>
      <c r="FF81" s="251" t="str">
        <f>IF(ISNUMBER(FIND(analysismethod6,'III_Plan comp 438.68 {Plan 6}'!CY$15)),"",'III_Plan comp 438.68 {Plan 6}'!CY$15&amp;analysismethod6)</f>
        <v xml:space="preserve">Review of Grievances Related to Access; 
</v>
      </c>
      <c r="FG81" s="251" t="str">
        <f>IF(ISNUMBER(FIND(analysismethod6,'III_Plan comp 438.68 {Plan 6}'!CZ$15)),"",'III_Plan comp 438.68 {Plan 6}'!CZ$15&amp;analysismethod6)</f>
        <v xml:space="preserve">Review of Grievances Related to Access;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Revealed Shopper: Network Participation &amp; Appointment Availability; 
</v>
      </c>
      <c r="BM83" s="251" t="str">
        <f>IF(ISNUMBER(FIND(analysismethod8,'III_Plan comp 438.68 {Plan 6}'!F$15)),"",'III_Plan comp 438.68 {Plan 6}'!F$15&amp;analysismethod8)</f>
        <v xml:space="preserve">Revealed Shopper: Network Participation &amp; Appointment Availability; 
</v>
      </c>
      <c r="BN83" s="251" t="str">
        <f>IF(ISNUMBER(FIND(analysismethod8,'III_Plan comp 438.68 {Plan 6}'!G$15)),"",'III_Plan comp 438.68 {Plan 6}'!G$15&amp;analysismethod8)</f>
        <v xml:space="preserve">Revealed Shopper: Network Participation &amp; Appointment Availability; 
</v>
      </c>
      <c r="BO83" s="251" t="str">
        <f>IF(ISNUMBER(FIND(analysismethod8,'III_Plan comp 438.68 {Plan 6}'!H$15)),"",'III_Plan comp 438.68 {Plan 6}'!H$15&amp;analysismethod8)</f>
        <v xml:space="preserve">Revealed Shopper: Network Participation &amp; Appointment Availability; 
</v>
      </c>
      <c r="BP83" s="251" t="str">
        <f>IF(ISNUMBER(FIND(analysismethod8,'III_Plan comp 438.68 {Plan 6}'!I$15)),"",'III_Plan comp 438.68 {Plan 6}'!I$15&amp;analysismethod8)</f>
        <v xml:space="preserve">Revealed Shopper: Network Participation &amp; Appointment Availability; 
</v>
      </c>
      <c r="BQ83" s="251" t="str">
        <f>IF(ISNUMBER(FIND(analysismethod8,'III_Plan comp 438.68 {Plan 6}'!J$15)),"",'III_Plan comp 438.68 {Plan 6}'!J$15&amp;analysismethod8)</f>
        <v xml:space="preserve">Revealed Shopper: Network Participation &amp; Appointment Availability; 
</v>
      </c>
      <c r="BR83" s="251" t="str">
        <f>IF(ISNUMBER(FIND(analysismethod8,'III_Plan comp 438.68 {Plan 6}'!K$15)),"",'III_Plan comp 438.68 {Plan 6}'!K$15&amp;analysismethod8)</f>
        <v xml:space="preserve">Revealed Shopper: Network Participation &amp; Appointment Availability; 
</v>
      </c>
      <c r="BS83" s="251" t="str">
        <f>IF(ISNUMBER(FIND(analysismethod8,'III_Plan comp 438.68 {Plan 6}'!L$15)),"",'III_Plan comp 438.68 {Plan 6}'!L$15&amp;analysismethod8)</f>
        <v xml:space="preserve">Revealed Shopper: Network Participation &amp; Appointment Availability; 
</v>
      </c>
      <c r="BT83" s="251" t="str">
        <f>IF(ISNUMBER(FIND(analysismethod8,'III_Plan comp 438.68 {Plan 6}'!M$15)),"",'III_Plan comp 438.68 {Plan 6}'!M$15&amp;analysismethod8)</f>
        <v xml:space="preserve">Revealed Shopper: Network Participation &amp; Appointment Availability; 
</v>
      </c>
      <c r="BU83" s="251" t="str">
        <f>IF(ISNUMBER(FIND(analysismethod8,'III_Plan comp 438.68 {Plan 6}'!N$15)),"",'III_Plan comp 438.68 {Plan 6}'!N$15&amp;analysismethod8)</f>
        <v xml:space="preserve">Revealed Shopper: Network Participation &amp; Appointment Availability; 
</v>
      </c>
      <c r="BV83" s="251" t="str">
        <f>IF(ISNUMBER(FIND(analysismethod8,'III_Plan comp 438.68 {Plan 6}'!O$15)),"",'III_Plan comp 438.68 {Plan 6}'!O$15&amp;analysismethod8)</f>
        <v xml:space="preserve">Revealed Shopper: Network Participation &amp; Appointment Availability; 
</v>
      </c>
      <c r="BW83" s="251" t="str">
        <f>IF(ISNUMBER(FIND(analysismethod8,'III_Plan comp 438.68 {Plan 6}'!P$15)),"",'III_Plan comp 438.68 {Plan 6}'!P$15&amp;analysismethod8)</f>
        <v xml:space="preserve">Revealed Shopper: Network Participation &amp; Appointment Availability; 
</v>
      </c>
      <c r="BX83" s="251" t="str">
        <f>IF(ISNUMBER(FIND(analysismethod8,'III_Plan comp 438.68 {Plan 6}'!Q$15)),"",'III_Plan comp 438.68 {Plan 6}'!Q$15&amp;analysismethod8)</f>
        <v xml:space="preserve">Revealed Shopper: Network Participation &amp; Appointment Availability; 
</v>
      </c>
      <c r="BY83" s="251" t="str">
        <f>IF(ISNUMBER(FIND(analysismethod8,'III_Plan comp 438.68 {Plan 6}'!R$15)),"",'III_Plan comp 438.68 {Plan 6}'!R$15&amp;analysismethod8)</f>
        <v xml:space="preserve">Revealed Shopper: Network Participation &amp; Appointment Availability; 
</v>
      </c>
      <c r="BZ83" s="251" t="str">
        <f>IF(ISNUMBER(FIND(analysismethod8,'III_Plan comp 438.68 {Plan 6}'!S$15)),"",'III_Plan comp 438.68 {Plan 6}'!S$15&amp;analysismethod8)</f>
        <v xml:space="preserve">Revealed Shopper: Network Participation &amp; Appointment Availability; 
</v>
      </c>
      <c r="CA83" s="251" t="str">
        <f>IF(ISNUMBER(FIND(analysismethod8,'III_Plan comp 438.68 {Plan 6}'!T$15)),"",'III_Plan comp 438.68 {Plan 6}'!T$15&amp;analysismethod8)</f>
        <v xml:space="preserve">Revealed Shopper: Network Participation &amp; Appointment Availability; 
</v>
      </c>
      <c r="CB83" s="251" t="str">
        <f>IF(ISNUMBER(FIND(analysismethod8,'III_Plan comp 438.68 {Plan 6}'!U$15)),"",'III_Plan comp 438.68 {Plan 6}'!U$15&amp;analysismethod8)</f>
        <v xml:space="preserve">Revealed Shopper: Network Participation &amp; Appointment Availability; 
</v>
      </c>
      <c r="CC83" s="251" t="str">
        <f>IF(ISNUMBER(FIND(analysismethod8,'III_Plan comp 438.68 {Plan 6}'!V$15)),"",'III_Plan comp 438.68 {Plan 6}'!V$15&amp;analysismethod8)</f>
        <v xml:space="preserve">Revealed Shopper: Network Participation &amp; Appointment Availability; 
</v>
      </c>
      <c r="CD83" s="251" t="str">
        <f>IF(ISNUMBER(FIND(analysismethod8,'III_Plan comp 438.68 {Plan 6}'!W$15)),"",'III_Plan comp 438.68 {Plan 6}'!W$15&amp;analysismethod8)</f>
        <v xml:space="preserve">Revealed Shopper: Network Participation &amp; Appointment Availability; 
</v>
      </c>
      <c r="CE83" s="251" t="str">
        <f>IF(ISNUMBER(FIND(analysismethod8,'III_Plan comp 438.68 {Plan 6}'!X$15)),"",'III_Plan comp 438.68 {Plan 6}'!X$15&amp;analysismethod8)</f>
        <v xml:space="preserve">Revealed Shopper: Network Participation &amp; Appointment Availability; 
</v>
      </c>
      <c r="CF83" s="251" t="str">
        <f>IF(ISNUMBER(FIND(analysismethod8,'III_Plan comp 438.68 {Plan 6}'!Y$15)),"",'III_Plan comp 438.68 {Plan 6}'!Y$15&amp;analysismethod8)</f>
        <v xml:space="preserve">Revealed Shopper: Network Participation &amp; Appointment Availability; 
</v>
      </c>
      <c r="CG83" s="251" t="str">
        <f>IF(ISNUMBER(FIND(analysismethod8,'III_Plan comp 438.68 {Plan 6}'!Z$15)),"",'III_Plan comp 438.68 {Plan 6}'!Z$15&amp;analysismethod8)</f>
        <v xml:space="preserve">Revealed Shopper: Network Participation &amp; Appointment Availability; 
</v>
      </c>
      <c r="CH83" s="251" t="str">
        <f>IF(ISNUMBER(FIND(analysismethod8,'III_Plan comp 438.68 {Plan 6}'!AA$15)),"",'III_Plan comp 438.68 {Plan 6}'!AA$15&amp;analysismethod8)</f>
        <v xml:space="preserve">Revealed Shopper: Network Participation &amp; Appointment Availability; 
</v>
      </c>
      <c r="CI83" s="251" t="str">
        <f>IF(ISNUMBER(FIND(analysismethod8,'III_Plan comp 438.68 {Plan 6}'!AB$15)),"",'III_Plan comp 438.68 {Plan 6}'!AB$15&amp;analysismethod8)</f>
        <v xml:space="preserve">Revealed Shopper: Network Participation &amp; Appointment Availability; 
</v>
      </c>
      <c r="CJ83" s="251" t="str">
        <f>IF(ISNUMBER(FIND(analysismethod8,'III_Plan comp 438.68 {Plan 6}'!AC$15)),"",'III_Plan comp 438.68 {Plan 6}'!AC$15&amp;analysismethod8)</f>
        <v xml:space="preserve">Revealed Shopper: Network Participation &amp; Appointment Availability; 
</v>
      </c>
      <c r="CK83" s="251" t="str">
        <f>IF(ISNUMBER(FIND(analysismethod8,'III_Plan comp 438.68 {Plan 6}'!AD$15)),"",'III_Plan comp 438.68 {Plan 6}'!AD$15&amp;analysismethod8)</f>
        <v xml:space="preserve">Revealed Shopper: Network Participation &amp; Appointment Availability; 
</v>
      </c>
      <c r="CL83" s="251" t="str">
        <f>IF(ISNUMBER(FIND(analysismethod8,'III_Plan comp 438.68 {Plan 6}'!AE$15)),"",'III_Plan comp 438.68 {Plan 6}'!AE$15&amp;analysismethod8)</f>
        <v xml:space="preserve">Revealed Shopper: Network Participation &amp; Appointment Availability; 
</v>
      </c>
      <c r="CM83" s="251" t="str">
        <f>IF(ISNUMBER(FIND(analysismethod8,'III_Plan comp 438.68 {Plan 6}'!AF$15)),"",'III_Plan comp 438.68 {Plan 6}'!AF$15&amp;analysismethod8)</f>
        <v xml:space="preserve">Revealed Shopper: Network Participation &amp; Appointment Availability; 
</v>
      </c>
      <c r="CN83" s="251" t="str">
        <f>IF(ISNUMBER(FIND(analysismethod8,'III_Plan comp 438.68 {Plan 6}'!AG$15)),"",'III_Plan comp 438.68 {Plan 6}'!AG$15&amp;analysismethod8)</f>
        <v xml:space="preserve">Revealed Shopper: Network Participation &amp; Appointment Availability; 
</v>
      </c>
      <c r="CO83" s="251" t="str">
        <f>IF(ISNUMBER(FIND(analysismethod8,'III_Plan comp 438.68 {Plan 6}'!AH$15)),"",'III_Plan comp 438.68 {Plan 6}'!AH$15&amp;analysismethod8)</f>
        <v xml:space="preserve">Revealed Shopper: Network Participation &amp; Appointment Availability; 
</v>
      </c>
      <c r="CP83" s="251" t="str">
        <f>IF(ISNUMBER(FIND(analysismethod8,'III_Plan comp 438.68 {Plan 6}'!AI$15)),"",'III_Plan comp 438.68 {Plan 6}'!AI$15&amp;analysismethod8)</f>
        <v xml:space="preserve">Revealed Shopper: Network Participation &amp; Appointment Availability; 
</v>
      </c>
      <c r="CQ83" s="251" t="str">
        <f>IF(ISNUMBER(FIND(analysismethod8,'III_Plan comp 438.68 {Plan 6}'!AJ$15)),"",'III_Plan comp 438.68 {Plan 6}'!AJ$15&amp;analysismethod8)</f>
        <v xml:space="preserve">Revealed Shopper: Network Participation &amp; Appointment Availability; 
</v>
      </c>
      <c r="CR83" s="251" t="str">
        <f>IF(ISNUMBER(FIND(analysismethod8,'III_Plan comp 438.68 {Plan 6}'!AK$15)),"",'III_Plan comp 438.68 {Plan 6}'!AK$15&amp;analysismethod8)</f>
        <v xml:space="preserve">Revealed Shopper: Network Participation &amp; Appointment Availability; 
</v>
      </c>
      <c r="CS83" s="251" t="str">
        <f>IF(ISNUMBER(FIND(analysismethod8,'III_Plan comp 438.68 {Plan 6}'!AL$15)),"",'III_Plan comp 438.68 {Plan 6}'!AL$15&amp;analysismethod8)</f>
        <v xml:space="preserve">Revealed Shopper: Network Participation &amp; Appointment Availability; 
</v>
      </c>
      <c r="CT83" s="251" t="str">
        <f>IF(ISNUMBER(FIND(analysismethod8,'III_Plan comp 438.68 {Plan 6}'!AM$15)),"",'III_Plan comp 438.68 {Plan 6}'!AM$15&amp;analysismethod8)</f>
        <v xml:space="preserve">Revealed Shopper: Network Participation &amp; Appointment Availability; 
</v>
      </c>
      <c r="CU83" s="251" t="str">
        <f>IF(ISNUMBER(FIND(analysismethod8,'III_Plan comp 438.68 {Plan 6}'!AN$15)),"",'III_Plan comp 438.68 {Plan 6}'!AN$15&amp;analysismethod8)</f>
        <v xml:space="preserve">Revealed Shopper: Network Participation &amp; Appointment Availability; 
</v>
      </c>
      <c r="CV83" s="251" t="str">
        <f>IF(ISNUMBER(FIND(analysismethod8,'III_Plan comp 438.68 {Plan 6}'!AO$15)),"",'III_Plan comp 438.68 {Plan 6}'!AO$15&amp;analysismethod8)</f>
        <v xml:space="preserve">Revealed Shopper: Network Participation &amp; Appointment Availability; 
</v>
      </c>
      <c r="CW83" s="251" t="str">
        <f>IF(ISNUMBER(FIND(analysismethod8,'III_Plan comp 438.68 {Plan 6}'!AP$15)),"",'III_Plan comp 438.68 {Plan 6}'!AP$15&amp;analysismethod8)</f>
        <v xml:space="preserve">Revealed Shopper: Network Participation &amp; Appointment Availability; 
</v>
      </c>
      <c r="CX83" s="251" t="str">
        <f>IF(ISNUMBER(FIND(analysismethod8,'III_Plan comp 438.68 {Plan 6}'!AQ$15)),"",'III_Plan comp 438.68 {Plan 6}'!AQ$15&amp;analysismethod8)</f>
        <v xml:space="preserve">Revealed Shopper: Network Participation &amp; Appointment Availability; 
</v>
      </c>
      <c r="CY83" s="251" t="str">
        <f>IF(ISNUMBER(FIND(analysismethod8,'III_Plan comp 438.68 {Plan 6}'!AR$15)),"",'III_Plan comp 438.68 {Plan 6}'!AR$15&amp;analysismethod8)</f>
        <v xml:space="preserve">Revealed Shopper: Network Participation &amp; Appointment Availability; 
</v>
      </c>
      <c r="CZ83" s="251" t="str">
        <f>IF(ISNUMBER(FIND(analysismethod8,'III_Plan comp 438.68 {Plan 6}'!AS$15)),"",'III_Plan comp 438.68 {Plan 6}'!AS$15&amp;analysismethod8)</f>
        <v xml:space="preserve">Revealed Shopper: Network Participation &amp; Appointment Availability; 
</v>
      </c>
      <c r="DA83" s="251" t="str">
        <f>IF(ISNUMBER(FIND(analysismethod8,'III_Plan comp 438.68 {Plan 6}'!AT$15)),"",'III_Plan comp 438.68 {Plan 6}'!AT$15&amp;analysismethod8)</f>
        <v xml:space="preserve">Revealed Shopper: Network Participation &amp; Appointment Availability; 
</v>
      </c>
      <c r="DB83" s="251" t="str">
        <f>IF(ISNUMBER(FIND(analysismethod8,'III_Plan comp 438.68 {Plan 6}'!AU$15)),"",'III_Plan comp 438.68 {Plan 6}'!AU$15&amp;analysismethod8)</f>
        <v xml:space="preserve">Revealed Shopper: Network Participation &amp; Appointment Availability; 
</v>
      </c>
      <c r="DC83" s="251" t="str">
        <f>IF(ISNUMBER(FIND(analysismethod8,'III_Plan comp 438.68 {Plan 6}'!AV$15)),"",'III_Plan comp 438.68 {Plan 6}'!AV$15&amp;analysismethod8)</f>
        <v xml:space="preserve">Revealed Shopper: Network Participation &amp; Appointment Availability; 
</v>
      </c>
      <c r="DD83" s="251" t="str">
        <f>IF(ISNUMBER(FIND(analysismethod8,'III_Plan comp 438.68 {Plan 6}'!AW$15)),"",'III_Plan comp 438.68 {Plan 6}'!AW$15&amp;analysismethod8)</f>
        <v xml:space="preserve">Revealed Shopper: Network Participation &amp; Appointment Availability; 
</v>
      </c>
      <c r="DE83" s="251" t="str">
        <f>IF(ISNUMBER(FIND(analysismethod8,'III_Plan comp 438.68 {Plan 6}'!AX$15)),"",'III_Plan comp 438.68 {Plan 6}'!AX$15&amp;analysismethod8)</f>
        <v xml:space="preserve">Revealed Shopper: Network Participation &amp; Appointment Availability; 
</v>
      </c>
      <c r="DF83" s="251" t="str">
        <f>IF(ISNUMBER(FIND(analysismethod8,'III_Plan comp 438.68 {Plan 6}'!AY$15)),"",'III_Plan comp 438.68 {Plan 6}'!AY$15&amp;analysismethod8)</f>
        <v xml:space="preserve">Revealed Shopper: Network Participation &amp; Appointment Availability; 
</v>
      </c>
      <c r="DG83" s="251" t="str">
        <f>IF(ISNUMBER(FIND(analysismethod8,'III_Plan comp 438.68 {Plan 6}'!AZ$15)),"",'III_Plan comp 438.68 {Plan 6}'!AZ$15&amp;analysismethod8)</f>
        <v xml:space="preserve">Revealed Shopper: Network Participation &amp; Appointment Availability; 
</v>
      </c>
      <c r="DH83" s="251" t="str">
        <f>IF(ISNUMBER(FIND(analysismethod8,'III_Plan comp 438.68 {Plan 6}'!BA$15)),"",'III_Plan comp 438.68 {Plan 6}'!BA$15&amp;analysismethod8)</f>
        <v xml:space="preserve">Revealed Shopper: Network Participation &amp; Appointment Availability; 
</v>
      </c>
      <c r="DI83" s="251" t="str">
        <f>IF(ISNUMBER(FIND(analysismethod8,'III_Plan comp 438.68 {Plan 6}'!BB$15)),"",'III_Plan comp 438.68 {Plan 6}'!BB$15&amp;analysismethod8)</f>
        <v xml:space="preserve">Revealed Shopper: Network Participation &amp; Appointment Availability; 
</v>
      </c>
      <c r="DJ83" s="251" t="str">
        <f>IF(ISNUMBER(FIND(analysismethod8,'III_Plan comp 438.68 {Plan 6}'!BC$15)),"",'III_Plan comp 438.68 {Plan 6}'!BC$15&amp;analysismethod8)</f>
        <v xml:space="preserve">Revealed Shopper: Network Participation &amp; Appointment Availability; 
</v>
      </c>
      <c r="DK83" s="251" t="str">
        <f>IF(ISNUMBER(FIND(analysismethod8,'III_Plan comp 438.68 {Plan 6}'!BD$15)),"",'III_Plan comp 438.68 {Plan 6}'!BD$15&amp;analysismethod8)</f>
        <v xml:space="preserve">Revealed Shopper: Network Participation &amp; Appointment Availability; 
</v>
      </c>
      <c r="DL83" s="251" t="str">
        <f>IF(ISNUMBER(FIND(analysismethod8,'III_Plan comp 438.68 {Plan 6}'!BE$15)),"",'III_Plan comp 438.68 {Plan 6}'!BE$15&amp;analysismethod8)</f>
        <v xml:space="preserve">Revealed Shopper: Network Participation &amp; Appointment Availability; 
</v>
      </c>
      <c r="DM83" s="251" t="str">
        <f>IF(ISNUMBER(FIND(analysismethod8,'III_Plan comp 438.68 {Plan 6}'!BF$15)),"",'III_Plan comp 438.68 {Plan 6}'!BF$15&amp;analysismethod8)</f>
        <v xml:space="preserve">Revealed Shopper: Network Participation &amp; Appointment Availability; 
</v>
      </c>
      <c r="DN83" s="251" t="str">
        <f>IF(ISNUMBER(FIND(analysismethod8,'III_Plan comp 438.68 {Plan 6}'!BG$15)),"",'III_Plan comp 438.68 {Plan 6}'!BG$15&amp;analysismethod8)</f>
        <v xml:space="preserve">Revealed Shopper: Network Participation &amp; Appointment Availability; 
</v>
      </c>
      <c r="DO83" s="251" t="str">
        <f>IF(ISNUMBER(FIND(analysismethod8,'III_Plan comp 438.68 {Plan 6}'!BH$15)),"",'III_Plan comp 438.68 {Plan 6}'!BH$15&amp;analysismethod8)</f>
        <v xml:space="preserve">Revealed Shopper: Network Participation &amp; Appointment Availability; 
</v>
      </c>
      <c r="DP83" s="251" t="str">
        <f>IF(ISNUMBER(FIND(analysismethod8,'III_Plan comp 438.68 {Plan 6}'!BI$15)),"",'III_Plan comp 438.68 {Plan 6}'!BI$15&amp;analysismethod8)</f>
        <v xml:space="preserve">Revealed Shopper: Network Participation &amp; Appointment Availability; 
</v>
      </c>
      <c r="DQ83" s="251" t="str">
        <f>IF(ISNUMBER(FIND(analysismethod8,'III_Plan comp 438.68 {Plan 6}'!BJ$15)),"",'III_Plan comp 438.68 {Plan 6}'!BJ$15&amp;analysismethod8)</f>
        <v xml:space="preserve">Revealed Shopper: Network Participation &amp; Appointment Availability; 
</v>
      </c>
      <c r="DR83" s="251" t="str">
        <f>IF(ISNUMBER(FIND(analysismethod8,'III_Plan comp 438.68 {Plan 6}'!BK$15)),"",'III_Plan comp 438.68 {Plan 6}'!BK$15&amp;analysismethod8)</f>
        <v xml:space="preserve">Revealed Shopper: Network Participation &amp; Appointment Availability; 
</v>
      </c>
      <c r="DS83" s="251" t="str">
        <f>IF(ISNUMBER(FIND(analysismethod8,'III_Plan comp 438.68 {Plan 6}'!BL$15)),"",'III_Plan comp 438.68 {Plan 6}'!BL$15&amp;analysismethod8)</f>
        <v xml:space="preserve">Revealed Shopper: Network Participation &amp; Appointment Availability; 
</v>
      </c>
      <c r="DT83" s="251" t="str">
        <f>IF(ISNUMBER(FIND(analysismethod8,'III_Plan comp 438.68 {Plan 6}'!BM$15)),"",'III_Plan comp 438.68 {Plan 6}'!BM$15&amp;analysismethod8)</f>
        <v xml:space="preserve">Revealed Shopper: Network Participation &amp; Appointment Availability; 
</v>
      </c>
      <c r="DU83" s="251" t="str">
        <f>IF(ISNUMBER(FIND(analysismethod8,'III_Plan comp 438.68 {Plan 6}'!BN$15)),"",'III_Plan comp 438.68 {Plan 6}'!BN$15&amp;analysismethod8)</f>
        <v xml:space="preserve">Revealed Shopper: Network Participation &amp; Appointment Availability; 
</v>
      </c>
      <c r="DV83" s="251" t="str">
        <f>IF(ISNUMBER(FIND(analysismethod8,'III_Plan comp 438.68 {Plan 6}'!BO$15)),"",'III_Plan comp 438.68 {Plan 6}'!BO$15&amp;analysismethod8)</f>
        <v xml:space="preserve">Revealed Shopper: Network Participation &amp; Appointment Availability; 
</v>
      </c>
      <c r="DW83" s="251" t="str">
        <f>IF(ISNUMBER(FIND(analysismethod8,'III_Plan comp 438.68 {Plan 6}'!BP$15)),"",'III_Plan comp 438.68 {Plan 6}'!BP$15&amp;analysismethod8)</f>
        <v xml:space="preserve">Revealed Shopper: Network Participation &amp; Appointment Availability; 
</v>
      </c>
      <c r="DX83" s="251" t="str">
        <f>IF(ISNUMBER(FIND(analysismethod8,'III_Plan comp 438.68 {Plan 6}'!BQ$15)),"",'III_Plan comp 438.68 {Plan 6}'!BQ$15&amp;analysismethod8)</f>
        <v xml:space="preserve">Revealed Shopper: Network Participation &amp; Appointment Availability; 
</v>
      </c>
      <c r="DY83" s="251" t="str">
        <f>IF(ISNUMBER(FIND(analysismethod8,'III_Plan comp 438.68 {Plan 6}'!BR$15)),"",'III_Plan comp 438.68 {Plan 6}'!BR$15&amp;analysismethod8)</f>
        <v xml:space="preserve">Revealed Shopper: Network Participation &amp; Appointment Availability; 
</v>
      </c>
      <c r="DZ83" s="251" t="str">
        <f>IF(ISNUMBER(FIND(analysismethod8,'III_Plan comp 438.68 {Plan 6}'!BS$15)),"",'III_Plan comp 438.68 {Plan 6}'!BS$15&amp;analysismethod8)</f>
        <v xml:space="preserve">Revealed Shopper: Network Participation &amp; Appointment Availability; 
</v>
      </c>
      <c r="EA83" s="251" t="str">
        <f>IF(ISNUMBER(FIND(analysismethod8,'III_Plan comp 438.68 {Plan 6}'!BT$15)),"",'III_Plan comp 438.68 {Plan 6}'!BT$15&amp;analysismethod8)</f>
        <v xml:space="preserve">Revealed Shopper: Network Participation &amp; Appointment Availability; 
</v>
      </c>
      <c r="EB83" s="251" t="str">
        <f>IF(ISNUMBER(FIND(analysismethod8,'III_Plan comp 438.68 {Plan 6}'!BU$15)),"",'III_Plan comp 438.68 {Plan 6}'!BU$15&amp;analysismethod8)</f>
        <v xml:space="preserve">Revealed Shopper: Network Participation &amp; Appointment Availability; 
</v>
      </c>
      <c r="EC83" s="251" t="str">
        <f>IF(ISNUMBER(FIND(analysismethod8,'III_Plan comp 438.68 {Plan 6}'!BV$15)),"",'III_Plan comp 438.68 {Plan 6}'!BV$15&amp;analysismethod8)</f>
        <v xml:space="preserve">Revealed Shopper: Network Participation &amp; Appointment Availability; 
</v>
      </c>
      <c r="ED83" s="251" t="str">
        <f>IF(ISNUMBER(FIND(analysismethod8,'III_Plan comp 438.68 {Plan 6}'!BW$15)),"",'III_Plan comp 438.68 {Plan 6}'!BW$15&amp;analysismethod8)</f>
        <v xml:space="preserve">Revealed Shopper: Network Participation &amp; Appointment Availability; 
</v>
      </c>
      <c r="EE83" s="251" t="str">
        <f>IF(ISNUMBER(FIND(analysismethod8,'III_Plan comp 438.68 {Plan 6}'!BX$15)),"",'III_Plan comp 438.68 {Plan 6}'!BX$15&amp;analysismethod8)</f>
        <v xml:space="preserve">Revealed Shopper: Network Participation &amp; Appointment Availability; 
</v>
      </c>
      <c r="EF83" s="251" t="str">
        <f>IF(ISNUMBER(FIND(analysismethod8,'III_Plan comp 438.68 {Plan 6}'!BY$15)),"",'III_Plan comp 438.68 {Plan 6}'!BY$15&amp;analysismethod8)</f>
        <v xml:space="preserve">Revealed Shopper: Network Participation &amp; Appointment Availability; 
</v>
      </c>
      <c r="EG83" s="251" t="str">
        <f>IF(ISNUMBER(FIND(analysismethod8,'III_Plan comp 438.68 {Plan 6}'!BZ$15)),"",'III_Plan comp 438.68 {Plan 6}'!BZ$15&amp;analysismethod8)</f>
        <v xml:space="preserve">Revealed Shopper: Network Participation &amp; Appointment Availability; 
</v>
      </c>
      <c r="EH83" s="251" t="str">
        <f>IF(ISNUMBER(FIND(analysismethod8,'III_Plan comp 438.68 {Plan 6}'!CA$15)),"",'III_Plan comp 438.68 {Plan 6}'!CA$15&amp;analysismethod8)</f>
        <v xml:space="preserve">Revealed Shopper: Network Participation &amp; Appointment Availability; 
</v>
      </c>
      <c r="EI83" s="251" t="str">
        <f>IF(ISNUMBER(FIND(analysismethod8,'III_Plan comp 438.68 {Plan 6}'!CB$15)),"",'III_Plan comp 438.68 {Plan 6}'!CB$15&amp;analysismethod8)</f>
        <v xml:space="preserve">Revealed Shopper: Network Participation &amp; Appointment Availability; 
</v>
      </c>
      <c r="EJ83" s="251" t="str">
        <f>IF(ISNUMBER(FIND(analysismethod8,'III_Plan comp 438.68 {Plan 6}'!CC$15)),"",'III_Plan comp 438.68 {Plan 6}'!CC$15&amp;analysismethod8)</f>
        <v xml:space="preserve">Revealed Shopper: Network Participation &amp; Appointment Availability; 
</v>
      </c>
      <c r="EK83" s="251" t="str">
        <f>IF(ISNUMBER(FIND(analysismethod8,'III_Plan comp 438.68 {Plan 6}'!CD$15)),"",'III_Plan comp 438.68 {Plan 6}'!CD$15&amp;analysismethod8)</f>
        <v xml:space="preserve">Revealed Shopper: Network Participation &amp; Appointment Availability; 
</v>
      </c>
      <c r="EL83" s="251" t="str">
        <f>IF(ISNUMBER(FIND(analysismethod8,'III_Plan comp 438.68 {Plan 6}'!CE$15)),"",'III_Plan comp 438.68 {Plan 6}'!CE$15&amp;analysismethod8)</f>
        <v xml:space="preserve">Revealed Shopper: Network Participation &amp; Appointment Availability; 
</v>
      </c>
      <c r="EM83" s="251" t="str">
        <f>IF(ISNUMBER(FIND(analysismethod8,'III_Plan comp 438.68 {Plan 6}'!CF$15)),"",'III_Plan comp 438.68 {Plan 6}'!CF$15&amp;analysismethod8)</f>
        <v xml:space="preserve">Revealed Shopper: Network Participation &amp; Appointment Availability; 
</v>
      </c>
      <c r="EN83" s="251" t="str">
        <f>IF(ISNUMBER(FIND(analysismethod8,'III_Plan comp 438.68 {Plan 6}'!CG$15)),"",'III_Plan comp 438.68 {Plan 6}'!CG$15&amp;analysismethod8)</f>
        <v xml:space="preserve">Revealed Shopper: Network Participation &amp; Appointment Availability; 
</v>
      </c>
      <c r="EO83" s="251" t="str">
        <f>IF(ISNUMBER(FIND(analysismethod8,'III_Plan comp 438.68 {Plan 6}'!CH$15)),"",'III_Plan comp 438.68 {Plan 6}'!CH$15&amp;analysismethod8)</f>
        <v xml:space="preserve">Revealed Shopper: Network Participation &amp; Appointment Availability; 
</v>
      </c>
      <c r="EP83" s="251" t="str">
        <f>IF(ISNUMBER(FIND(analysismethod8,'III_Plan comp 438.68 {Plan 6}'!CI$15)),"",'III_Plan comp 438.68 {Plan 6}'!CI$15&amp;analysismethod8)</f>
        <v xml:space="preserve">Revealed Shopper: Network Participation &amp; Appointment Availability; 
</v>
      </c>
      <c r="EQ83" s="251" t="str">
        <f>IF(ISNUMBER(FIND(analysismethod8,'III_Plan comp 438.68 {Plan 6}'!CJ$15)),"",'III_Plan comp 438.68 {Plan 6}'!CJ$15&amp;analysismethod8)</f>
        <v xml:space="preserve">Revealed Shopper: Network Participation &amp; Appointment Availability; 
</v>
      </c>
      <c r="ER83" s="251" t="str">
        <f>IF(ISNUMBER(FIND(analysismethod8,'III_Plan comp 438.68 {Plan 6}'!CK$15)),"",'III_Plan comp 438.68 {Plan 6}'!CK$15&amp;analysismethod8)</f>
        <v xml:space="preserve">Revealed Shopper: Network Participation &amp; Appointment Availability; 
</v>
      </c>
      <c r="ES83" s="251" t="str">
        <f>IF(ISNUMBER(FIND(analysismethod8,'III_Plan comp 438.68 {Plan 6}'!CL$15)),"",'III_Plan comp 438.68 {Plan 6}'!CL$15&amp;analysismethod8)</f>
        <v xml:space="preserve">Revealed Shopper: Network Participation &amp; Appointment Availability; 
</v>
      </c>
      <c r="ET83" s="251" t="str">
        <f>IF(ISNUMBER(FIND(analysismethod8,'III_Plan comp 438.68 {Plan 6}'!CM$15)),"",'III_Plan comp 438.68 {Plan 6}'!CM$15&amp;analysismethod8)</f>
        <v xml:space="preserve">Revealed Shopper: Network Participation &amp; Appointment Availability; 
</v>
      </c>
      <c r="EU83" s="251" t="str">
        <f>IF(ISNUMBER(FIND(analysismethod8,'III_Plan comp 438.68 {Plan 6}'!CN$15)),"",'III_Plan comp 438.68 {Plan 6}'!CN$15&amp;analysismethod8)</f>
        <v xml:space="preserve">Revealed Shopper: Network Participation &amp; Appointment Availability; 
</v>
      </c>
      <c r="EV83" s="251" t="str">
        <f>IF(ISNUMBER(FIND(analysismethod8,'III_Plan comp 438.68 {Plan 6}'!CO$15)),"",'III_Plan comp 438.68 {Plan 6}'!CO$15&amp;analysismethod8)</f>
        <v xml:space="preserve">Revealed Shopper: Network Participation &amp; Appointment Availability; 
</v>
      </c>
      <c r="EW83" s="251" t="str">
        <f>IF(ISNUMBER(FIND(analysismethod8,'III_Plan comp 438.68 {Plan 6}'!CP$15)),"",'III_Plan comp 438.68 {Plan 6}'!CP$15&amp;analysismethod8)</f>
        <v xml:space="preserve">Revealed Shopper: Network Participation &amp; Appointment Availability; 
</v>
      </c>
      <c r="EX83" s="251" t="str">
        <f>IF(ISNUMBER(FIND(analysismethod8,'III_Plan comp 438.68 {Plan 6}'!CQ$15)),"",'III_Plan comp 438.68 {Plan 6}'!CQ$15&amp;analysismethod8)</f>
        <v xml:space="preserve">Revealed Shopper: Network Participation &amp; Appointment Availability; 
</v>
      </c>
      <c r="EY83" s="251" t="str">
        <f>IF(ISNUMBER(FIND(analysismethod8,'III_Plan comp 438.68 {Plan 6}'!CR$15)),"",'III_Plan comp 438.68 {Plan 6}'!CR$15&amp;analysismethod8)</f>
        <v xml:space="preserve">Revealed Shopper: Network Participation &amp; Appointment Availability; 
</v>
      </c>
      <c r="EZ83" s="251" t="str">
        <f>IF(ISNUMBER(FIND(analysismethod8,'III_Plan comp 438.68 {Plan 6}'!CS$15)),"",'III_Plan comp 438.68 {Plan 6}'!CS$15&amp;analysismethod8)</f>
        <v xml:space="preserve">Revealed Shopper: Network Participation &amp; Appointment Availability; 
</v>
      </c>
      <c r="FA83" s="251" t="str">
        <f>IF(ISNUMBER(FIND(analysismethod8,'III_Plan comp 438.68 {Plan 6}'!CT$15)),"",'III_Plan comp 438.68 {Plan 6}'!CT$15&amp;analysismethod8)</f>
        <v xml:space="preserve">Revealed Shopper: Network Participation &amp; Appointment Availability; 
</v>
      </c>
      <c r="FB83" s="251" t="str">
        <f>IF(ISNUMBER(FIND(analysismethod8,'III_Plan comp 438.68 {Plan 6}'!CU$15)),"",'III_Plan comp 438.68 {Plan 6}'!CU$15&amp;analysismethod8)</f>
        <v xml:space="preserve">Revealed Shopper: Network Participation &amp; Appointment Availability; 
</v>
      </c>
      <c r="FC83" s="251" t="str">
        <f>IF(ISNUMBER(FIND(analysismethod8,'III_Plan comp 438.68 {Plan 6}'!CV$15)),"",'III_Plan comp 438.68 {Plan 6}'!CV$15&amp;analysismethod8)</f>
        <v xml:space="preserve">Revealed Shopper: Network Participation &amp; Appointment Availability; 
</v>
      </c>
      <c r="FD83" s="251" t="str">
        <f>IF(ISNUMBER(FIND(analysismethod8,'III_Plan comp 438.68 {Plan 6}'!CW$15)),"",'III_Plan comp 438.68 {Plan 6}'!CW$15&amp;analysismethod8)</f>
        <v xml:space="preserve">Revealed Shopper: Network Participation &amp; Appointment Availability; 
</v>
      </c>
      <c r="FE83" s="251" t="str">
        <f>IF(ISNUMBER(FIND(analysismethod8,'III_Plan comp 438.68 {Plan 6}'!CX$15)),"",'III_Plan comp 438.68 {Plan 6}'!CX$15&amp;analysismethod8)</f>
        <v xml:space="preserve">Revealed Shopper: Network Participation &amp; Appointment Availability; 
</v>
      </c>
      <c r="FF83" s="251" t="str">
        <f>IF(ISNUMBER(FIND(analysismethod8,'III_Plan comp 438.68 {Plan 6}'!CY$15)),"",'III_Plan comp 438.68 {Plan 6}'!CY$15&amp;analysismethod8)</f>
        <v xml:space="preserve">Revealed Shopper: Network Participation &amp; Appointment Availability; 
</v>
      </c>
      <c r="FG83" s="251" t="str">
        <f>IF(ISNUMBER(FIND(analysismethod8,'III_Plan comp 438.68 {Plan 6}'!CZ$15)),"",'III_Plan comp 438.68 {Plan 6}'!CZ$15&amp;analysismethod8)</f>
        <v xml:space="preserve">Revealed Shopper: Network Participation &amp; Appointment Availability;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FTE Ratio Analysis; 
</v>
      </c>
      <c r="BM84" s="251" t="str">
        <f>IF(ISNUMBER(FIND(analysismethod9,'III_Plan comp 438.68 {Plan 6}'!F$15)),"",'III_Plan comp 438.68 {Plan 6}'!F$15&amp;analysismethod9)</f>
        <v xml:space="preserve">FTE Ratio Analysis; 
</v>
      </c>
      <c r="BN84" s="251" t="str">
        <f>IF(ISNUMBER(FIND(analysismethod9,'III_Plan comp 438.68 {Plan 6}'!G$15)),"",'III_Plan comp 438.68 {Plan 6}'!G$15&amp;analysismethod9)</f>
        <v xml:space="preserve">FTE Ratio Analysis; 
</v>
      </c>
      <c r="BO84" s="251" t="str">
        <f>IF(ISNUMBER(FIND(analysismethod9,'III_Plan comp 438.68 {Plan 6}'!H$15)),"",'III_Plan comp 438.68 {Plan 6}'!H$15&amp;analysismethod9)</f>
        <v xml:space="preserve">FTE Ratio Analysis; 
</v>
      </c>
      <c r="BP84" s="251" t="str">
        <f>IF(ISNUMBER(FIND(analysismethod9,'III_Plan comp 438.68 {Plan 6}'!I$15)),"",'III_Plan comp 438.68 {Plan 6}'!I$15&amp;analysismethod9)</f>
        <v xml:space="preserve">FTE Ratio Analysis; 
</v>
      </c>
      <c r="BQ84" s="251" t="str">
        <f>IF(ISNUMBER(FIND(analysismethod9,'III_Plan comp 438.68 {Plan 6}'!J$15)),"",'III_Plan comp 438.68 {Plan 6}'!J$15&amp;analysismethod9)</f>
        <v xml:space="preserve">FTE Ratio Analysis; 
</v>
      </c>
      <c r="BR84" s="251" t="str">
        <f>IF(ISNUMBER(FIND(analysismethod9,'III_Plan comp 438.68 {Plan 6}'!K$15)),"",'III_Plan comp 438.68 {Plan 6}'!K$15&amp;analysismethod9)</f>
        <v xml:space="preserve">FTE Ratio Analysis; 
</v>
      </c>
      <c r="BS84" s="251" t="str">
        <f>IF(ISNUMBER(FIND(analysismethod9,'III_Plan comp 438.68 {Plan 6}'!L$15)),"",'III_Plan comp 438.68 {Plan 6}'!L$15&amp;analysismethod9)</f>
        <v xml:space="preserve">FTE Ratio Analysis; 
</v>
      </c>
      <c r="BT84" s="251" t="str">
        <f>IF(ISNUMBER(FIND(analysismethod9,'III_Plan comp 438.68 {Plan 6}'!M$15)),"",'III_Plan comp 438.68 {Plan 6}'!M$15&amp;analysismethod9)</f>
        <v xml:space="preserve">FTE Ratio Analysis; 
</v>
      </c>
      <c r="BU84" s="251" t="str">
        <f>IF(ISNUMBER(FIND(analysismethod9,'III_Plan comp 438.68 {Plan 6}'!N$15)),"",'III_Plan comp 438.68 {Plan 6}'!N$15&amp;analysismethod9)</f>
        <v xml:space="preserve">FTE Ratio Analysis; 
</v>
      </c>
      <c r="BV84" s="251" t="str">
        <f>IF(ISNUMBER(FIND(analysismethod9,'III_Plan comp 438.68 {Plan 6}'!O$15)),"",'III_Plan comp 438.68 {Plan 6}'!O$15&amp;analysismethod9)</f>
        <v xml:space="preserve">FTE Ratio Analysis; 
</v>
      </c>
      <c r="BW84" s="251" t="str">
        <f>IF(ISNUMBER(FIND(analysismethod9,'III_Plan comp 438.68 {Plan 6}'!P$15)),"",'III_Plan comp 438.68 {Plan 6}'!P$15&amp;analysismethod9)</f>
        <v xml:space="preserve">FTE Ratio Analysis; 
</v>
      </c>
      <c r="BX84" s="251" t="str">
        <f>IF(ISNUMBER(FIND(analysismethod9,'III_Plan comp 438.68 {Plan 6}'!Q$15)),"",'III_Plan comp 438.68 {Plan 6}'!Q$15&amp;analysismethod9)</f>
        <v xml:space="preserve">FTE Ratio Analysis; 
</v>
      </c>
      <c r="BY84" s="251" t="str">
        <f>IF(ISNUMBER(FIND(analysismethod9,'III_Plan comp 438.68 {Plan 6}'!R$15)),"",'III_Plan comp 438.68 {Plan 6}'!R$15&amp;analysismethod9)</f>
        <v xml:space="preserve">FTE Ratio Analysis; 
</v>
      </c>
      <c r="BZ84" s="251" t="str">
        <f>IF(ISNUMBER(FIND(analysismethod9,'III_Plan comp 438.68 {Plan 6}'!S$15)),"",'III_Plan comp 438.68 {Plan 6}'!S$15&amp;analysismethod9)</f>
        <v xml:space="preserve">FTE Ratio Analysis; 
</v>
      </c>
      <c r="CA84" s="251" t="str">
        <f>IF(ISNUMBER(FIND(analysismethod9,'III_Plan comp 438.68 {Plan 6}'!T$15)),"",'III_Plan comp 438.68 {Plan 6}'!T$15&amp;analysismethod9)</f>
        <v xml:space="preserve">FTE Ratio Analysis; 
</v>
      </c>
      <c r="CB84" s="251" t="str">
        <f>IF(ISNUMBER(FIND(analysismethod9,'III_Plan comp 438.68 {Plan 6}'!U$15)),"",'III_Plan comp 438.68 {Plan 6}'!U$15&amp;analysismethod9)</f>
        <v xml:space="preserve">FTE Ratio Analysis; 
</v>
      </c>
      <c r="CC84" s="251" t="str">
        <f>IF(ISNUMBER(FIND(analysismethod9,'III_Plan comp 438.68 {Plan 6}'!V$15)),"",'III_Plan comp 438.68 {Plan 6}'!V$15&amp;analysismethod9)</f>
        <v xml:space="preserve">FTE Ratio Analysis; 
</v>
      </c>
      <c r="CD84" s="251" t="str">
        <f>IF(ISNUMBER(FIND(analysismethod9,'III_Plan comp 438.68 {Plan 6}'!W$15)),"",'III_Plan comp 438.68 {Plan 6}'!W$15&amp;analysismethod9)</f>
        <v xml:space="preserve">FTE Ratio Analysis; 
</v>
      </c>
      <c r="CE84" s="251" t="str">
        <f>IF(ISNUMBER(FIND(analysismethod9,'III_Plan comp 438.68 {Plan 6}'!X$15)),"",'III_Plan comp 438.68 {Plan 6}'!X$15&amp;analysismethod9)</f>
        <v xml:space="preserve">FTE Ratio Analysis; 
</v>
      </c>
      <c r="CF84" s="251" t="str">
        <f>IF(ISNUMBER(FIND(analysismethod9,'III_Plan comp 438.68 {Plan 6}'!Y$15)),"",'III_Plan comp 438.68 {Plan 6}'!Y$15&amp;analysismethod9)</f>
        <v xml:space="preserve">FTE Ratio Analysis; 
</v>
      </c>
      <c r="CG84" s="251" t="str">
        <f>IF(ISNUMBER(FIND(analysismethod9,'III_Plan comp 438.68 {Plan 6}'!Z$15)),"",'III_Plan comp 438.68 {Plan 6}'!Z$15&amp;analysismethod9)</f>
        <v xml:space="preserve">FTE Ratio Analysis; 
</v>
      </c>
      <c r="CH84" s="251" t="str">
        <f>IF(ISNUMBER(FIND(analysismethod9,'III_Plan comp 438.68 {Plan 6}'!AA$15)),"",'III_Plan comp 438.68 {Plan 6}'!AA$15&amp;analysismethod9)</f>
        <v xml:space="preserve">FTE Ratio Analysis; 
</v>
      </c>
      <c r="CI84" s="251" t="str">
        <f>IF(ISNUMBER(FIND(analysismethod9,'III_Plan comp 438.68 {Plan 6}'!AB$15)),"",'III_Plan comp 438.68 {Plan 6}'!AB$15&amp;analysismethod9)</f>
        <v xml:space="preserve">FTE Ratio Analysis; 
</v>
      </c>
      <c r="CJ84" s="251" t="str">
        <f>IF(ISNUMBER(FIND(analysismethod9,'III_Plan comp 438.68 {Plan 6}'!AC$15)),"",'III_Plan comp 438.68 {Plan 6}'!AC$15&amp;analysismethod9)</f>
        <v xml:space="preserve">FTE Ratio Analysis; 
</v>
      </c>
      <c r="CK84" s="251" t="str">
        <f>IF(ISNUMBER(FIND(analysismethod9,'III_Plan comp 438.68 {Plan 6}'!AD$15)),"",'III_Plan comp 438.68 {Plan 6}'!AD$15&amp;analysismethod9)</f>
        <v xml:space="preserve">FTE Ratio Analysis; 
</v>
      </c>
      <c r="CL84" s="251" t="str">
        <f>IF(ISNUMBER(FIND(analysismethod9,'III_Plan comp 438.68 {Plan 6}'!AE$15)),"",'III_Plan comp 438.68 {Plan 6}'!AE$15&amp;analysismethod9)</f>
        <v xml:space="preserve">FTE Ratio Analysis; 
</v>
      </c>
      <c r="CM84" s="251" t="str">
        <f>IF(ISNUMBER(FIND(analysismethod9,'III_Plan comp 438.68 {Plan 6}'!AF$15)),"",'III_Plan comp 438.68 {Plan 6}'!AF$15&amp;analysismethod9)</f>
        <v xml:space="preserve">FTE Ratio Analysis; 
</v>
      </c>
      <c r="CN84" s="251" t="str">
        <f>IF(ISNUMBER(FIND(analysismethod9,'III_Plan comp 438.68 {Plan 6}'!AG$15)),"",'III_Plan comp 438.68 {Plan 6}'!AG$15&amp;analysismethod9)</f>
        <v xml:space="preserve">FTE Ratio Analysis; 
</v>
      </c>
      <c r="CO84" s="251" t="str">
        <f>IF(ISNUMBER(FIND(analysismethod9,'III_Plan comp 438.68 {Plan 6}'!AH$15)),"",'III_Plan comp 438.68 {Plan 6}'!AH$15&amp;analysismethod9)</f>
        <v xml:space="preserve">FTE Ratio Analysis; 
</v>
      </c>
      <c r="CP84" s="251" t="str">
        <f>IF(ISNUMBER(FIND(analysismethod9,'III_Plan comp 438.68 {Plan 6}'!AI$15)),"",'III_Plan comp 438.68 {Plan 6}'!AI$15&amp;analysismethod9)</f>
        <v xml:space="preserve">FTE Ratio Analysis; 
</v>
      </c>
      <c r="CQ84" s="251" t="str">
        <f>IF(ISNUMBER(FIND(analysismethod9,'III_Plan comp 438.68 {Plan 6}'!AJ$15)),"",'III_Plan comp 438.68 {Plan 6}'!AJ$15&amp;analysismethod9)</f>
        <v xml:space="preserve">FTE Ratio Analysis; 
</v>
      </c>
      <c r="CR84" s="251" t="str">
        <f>IF(ISNUMBER(FIND(analysismethod9,'III_Plan comp 438.68 {Plan 6}'!AK$15)),"",'III_Plan comp 438.68 {Plan 6}'!AK$15&amp;analysismethod9)</f>
        <v xml:space="preserve">FTE Ratio Analysis; 
</v>
      </c>
      <c r="CS84" s="251" t="str">
        <f>IF(ISNUMBER(FIND(analysismethod9,'III_Plan comp 438.68 {Plan 6}'!AL$15)),"",'III_Plan comp 438.68 {Plan 6}'!AL$15&amp;analysismethod9)</f>
        <v xml:space="preserve">FTE Ratio Analysis; 
</v>
      </c>
      <c r="CT84" s="251" t="str">
        <f>IF(ISNUMBER(FIND(analysismethod9,'III_Plan comp 438.68 {Plan 6}'!AM$15)),"",'III_Plan comp 438.68 {Plan 6}'!AM$15&amp;analysismethod9)</f>
        <v xml:space="preserve">FTE Ratio Analysis; 
</v>
      </c>
      <c r="CU84" s="251" t="str">
        <f>IF(ISNUMBER(FIND(analysismethod9,'III_Plan comp 438.68 {Plan 6}'!AN$15)),"",'III_Plan comp 438.68 {Plan 6}'!AN$15&amp;analysismethod9)</f>
        <v xml:space="preserve">FTE Ratio Analysis; 
</v>
      </c>
      <c r="CV84" s="251" t="str">
        <f>IF(ISNUMBER(FIND(analysismethod9,'III_Plan comp 438.68 {Plan 6}'!AO$15)),"",'III_Plan comp 438.68 {Plan 6}'!AO$15&amp;analysismethod9)</f>
        <v xml:space="preserve">FTE Ratio Analysis; 
</v>
      </c>
      <c r="CW84" s="251" t="str">
        <f>IF(ISNUMBER(FIND(analysismethod9,'III_Plan comp 438.68 {Plan 6}'!AP$15)),"",'III_Plan comp 438.68 {Plan 6}'!AP$15&amp;analysismethod9)</f>
        <v xml:space="preserve">FTE Ratio Analysis; 
</v>
      </c>
      <c r="CX84" s="251" t="str">
        <f>IF(ISNUMBER(FIND(analysismethod9,'III_Plan comp 438.68 {Plan 6}'!AQ$15)),"",'III_Plan comp 438.68 {Plan 6}'!AQ$15&amp;analysismethod9)</f>
        <v xml:space="preserve">FTE Ratio Analysis; 
</v>
      </c>
      <c r="CY84" s="251" t="str">
        <f>IF(ISNUMBER(FIND(analysismethod9,'III_Plan comp 438.68 {Plan 6}'!AR$15)),"",'III_Plan comp 438.68 {Plan 6}'!AR$15&amp;analysismethod9)</f>
        <v xml:space="preserve">FTE Ratio Analysis; 
</v>
      </c>
      <c r="CZ84" s="251" t="str">
        <f>IF(ISNUMBER(FIND(analysismethod9,'III_Plan comp 438.68 {Plan 6}'!AS$15)),"",'III_Plan comp 438.68 {Plan 6}'!AS$15&amp;analysismethod9)</f>
        <v xml:space="preserve">FTE Ratio Analysis; 
</v>
      </c>
      <c r="DA84" s="251" t="str">
        <f>IF(ISNUMBER(FIND(analysismethod9,'III_Plan comp 438.68 {Plan 6}'!AT$15)),"",'III_Plan comp 438.68 {Plan 6}'!AT$15&amp;analysismethod9)</f>
        <v xml:space="preserve">FTE Ratio Analysis; 
</v>
      </c>
      <c r="DB84" s="251" t="str">
        <f>IF(ISNUMBER(FIND(analysismethod9,'III_Plan comp 438.68 {Plan 6}'!AU$15)),"",'III_Plan comp 438.68 {Plan 6}'!AU$15&amp;analysismethod9)</f>
        <v xml:space="preserve">FTE Ratio Analysis; 
</v>
      </c>
      <c r="DC84" s="251" t="str">
        <f>IF(ISNUMBER(FIND(analysismethod9,'III_Plan comp 438.68 {Plan 6}'!AV$15)),"",'III_Plan comp 438.68 {Plan 6}'!AV$15&amp;analysismethod9)</f>
        <v xml:space="preserve">FTE Ratio Analysis; 
</v>
      </c>
      <c r="DD84" s="251" t="str">
        <f>IF(ISNUMBER(FIND(analysismethod9,'III_Plan comp 438.68 {Plan 6}'!AW$15)),"",'III_Plan comp 438.68 {Plan 6}'!AW$15&amp;analysismethod9)</f>
        <v xml:space="preserve">FTE Ratio Analysis; 
</v>
      </c>
      <c r="DE84" s="251" t="str">
        <f>IF(ISNUMBER(FIND(analysismethod9,'III_Plan comp 438.68 {Plan 6}'!AX$15)),"",'III_Plan comp 438.68 {Plan 6}'!AX$15&amp;analysismethod9)</f>
        <v xml:space="preserve">FTE Ratio Analysis; 
</v>
      </c>
      <c r="DF84" s="251" t="str">
        <f>IF(ISNUMBER(FIND(analysismethod9,'III_Plan comp 438.68 {Plan 6}'!AY$15)),"",'III_Plan comp 438.68 {Plan 6}'!AY$15&amp;analysismethod9)</f>
        <v xml:space="preserve">FTE Ratio Analysis; 
</v>
      </c>
      <c r="DG84" s="251" t="str">
        <f>IF(ISNUMBER(FIND(analysismethod9,'III_Plan comp 438.68 {Plan 6}'!AZ$15)),"",'III_Plan comp 438.68 {Plan 6}'!AZ$15&amp;analysismethod9)</f>
        <v xml:space="preserve">FTE Ratio Analysis; 
</v>
      </c>
      <c r="DH84" s="251" t="str">
        <f>IF(ISNUMBER(FIND(analysismethod9,'III_Plan comp 438.68 {Plan 6}'!BA$15)),"",'III_Plan comp 438.68 {Plan 6}'!BA$15&amp;analysismethod9)</f>
        <v xml:space="preserve">FTE Ratio Analysis; 
</v>
      </c>
      <c r="DI84" s="251" t="str">
        <f>IF(ISNUMBER(FIND(analysismethod9,'III_Plan comp 438.68 {Plan 6}'!BB$15)),"",'III_Plan comp 438.68 {Plan 6}'!BB$15&amp;analysismethod9)</f>
        <v xml:space="preserve">FTE Ratio Analysis; 
</v>
      </c>
      <c r="DJ84" s="251" t="str">
        <f>IF(ISNUMBER(FIND(analysismethod9,'III_Plan comp 438.68 {Plan 6}'!BC$15)),"",'III_Plan comp 438.68 {Plan 6}'!BC$15&amp;analysismethod9)</f>
        <v xml:space="preserve">FTE Ratio Analysis; 
</v>
      </c>
      <c r="DK84" s="251" t="str">
        <f>IF(ISNUMBER(FIND(analysismethod9,'III_Plan comp 438.68 {Plan 6}'!BD$15)),"",'III_Plan comp 438.68 {Plan 6}'!BD$15&amp;analysismethod9)</f>
        <v xml:space="preserve">FTE Ratio Analysis; 
</v>
      </c>
      <c r="DL84" s="251" t="str">
        <f>IF(ISNUMBER(FIND(analysismethod9,'III_Plan comp 438.68 {Plan 6}'!BE$15)),"",'III_Plan comp 438.68 {Plan 6}'!BE$15&amp;analysismethod9)</f>
        <v xml:space="preserve">FTE Ratio Analysis; 
</v>
      </c>
      <c r="DM84" s="251" t="str">
        <f>IF(ISNUMBER(FIND(analysismethod9,'III_Plan comp 438.68 {Plan 6}'!BF$15)),"",'III_Plan comp 438.68 {Plan 6}'!BF$15&amp;analysismethod9)</f>
        <v xml:space="preserve">FTE Ratio Analysis; 
</v>
      </c>
      <c r="DN84" s="251" t="str">
        <f>IF(ISNUMBER(FIND(analysismethod9,'III_Plan comp 438.68 {Plan 6}'!BG$15)),"",'III_Plan comp 438.68 {Plan 6}'!BG$15&amp;analysismethod9)</f>
        <v xml:space="preserve">FTE Ratio Analysis; 
</v>
      </c>
      <c r="DO84" s="251" t="str">
        <f>IF(ISNUMBER(FIND(analysismethod9,'III_Plan comp 438.68 {Plan 6}'!BH$15)),"",'III_Plan comp 438.68 {Plan 6}'!BH$15&amp;analysismethod9)</f>
        <v xml:space="preserve">FTE Ratio Analysis; 
</v>
      </c>
      <c r="DP84" s="251" t="str">
        <f>IF(ISNUMBER(FIND(analysismethod9,'III_Plan comp 438.68 {Plan 6}'!BI$15)),"",'III_Plan comp 438.68 {Plan 6}'!BI$15&amp;analysismethod9)</f>
        <v xml:space="preserve">FTE Ratio Analysis; 
</v>
      </c>
      <c r="DQ84" s="251" t="str">
        <f>IF(ISNUMBER(FIND(analysismethod9,'III_Plan comp 438.68 {Plan 6}'!BJ$15)),"",'III_Plan comp 438.68 {Plan 6}'!BJ$15&amp;analysismethod9)</f>
        <v xml:space="preserve">FTE Ratio Analysis; 
</v>
      </c>
      <c r="DR84" s="251" t="str">
        <f>IF(ISNUMBER(FIND(analysismethod9,'III_Plan comp 438.68 {Plan 6}'!BK$15)),"",'III_Plan comp 438.68 {Plan 6}'!BK$15&amp;analysismethod9)</f>
        <v xml:space="preserve">FTE Ratio Analysis; 
</v>
      </c>
      <c r="DS84" s="251" t="str">
        <f>IF(ISNUMBER(FIND(analysismethod9,'III_Plan comp 438.68 {Plan 6}'!BL$15)),"",'III_Plan comp 438.68 {Plan 6}'!BL$15&amp;analysismethod9)</f>
        <v xml:space="preserve">FTE Ratio Analysis; 
</v>
      </c>
      <c r="DT84" s="251" t="str">
        <f>IF(ISNUMBER(FIND(analysismethod9,'III_Plan comp 438.68 {Plan 6}'!BM$15)),"",'III_Plan comp 438.68 {Plan 6}'!BM$15&amp;analysismethod9)</f>
        <v xml:space="preserve">FTE Ratio Analysis; 
</v>
      </c>
      <c r="DU84" s="251" t="str">
        <f>IF(ISNUMBER(FIND(analysismethod9,'III_Plan comp 438.68 {Plan 6}'!BN$15)),"",'III_Plan comp 438.68 {Plan 6}'!BN$15&amp;analysismethod9)</f>
        <v xml:space="preserve">FTE Ratio Analysis; 
</v>
      </c>
      <c r="DV84" s="251" t="str">
        <f>IF(ISNUMBER(FIND(analysismethod9,'III_Plan comp 438.68 {Plan 6}'!BO$15)),"",'III_Plan comp 438.68 {Plan 6}'!BO$15&amp;analysismethod9)</f>
        <v xml:space="preserve">FTE Ratio Analysis; 
</v>
      </c>
      <c r="DW84" s="251" t="str">
        <f>IF(ISNUMBER(FIND(analysismethod9,'III_Plan comp 438.68 {Plan 6}'!BP$15)),"",'III_Plan comp 438.68 {Plan 6}'!BP$15&amp;analysismethod9)</f>
        <v xml:space="preserve">FTE Ratio Analysis; 
</v>
      </c>
      <c r="DX84" s="251" t="str">
        <f>IF(ISNUMBER(FIND(analysismethod9,'III_Plan comp 438.68 {Plan 6}'!BQ$15)),"",'III_Plan comp 438.68 {Plan 6}'!BQ$15&amp;analysismethod9)</f>
        <v xml:space="preserve">FTE Ratio Analysis; 
</v>
      </c>
      <c r="DY84" s="251" t="str">
        <f>IF(ISNUMBER(FIND(analysismethod9,'III_Plan comp 438.68 {Plan 6}'!BR$15)),"",'III_Plan comp 438.68 {Plan 6}'!BR$15&amp;analysismethod9)</f>
        <v xml:space="preserve">FTE Ratio Analysis; 
</v>
      </c>
      <c r="DZ84" s="251" t="str">
        <f>IF(ISNUMBER(FIND(analysismethod9,'III_Plan comp 438.68 {Plan 6}'!BS$15)),"",'III_Plan comp 438.68 {Plan 6}'!BS$15&amp;analysismethod9)</f>
        <v xml:space="preserve">FTE Ratio Analysis; 
</v>
      </c>
      <c r="EA84" s="251" t="str">
        <f>IF(ISNUMBER(FIND(analysismethod9,'III_Plan comp 438.68 {Plan 6}'!BT$15)),"",'III_Plan comp 438.68 {Plan 6}'!BT$15&amp;analysismethod9)</f>
        <v xml:space="preserve">FTE Ratio Analysis; 
</v>
      </c>
      <c r="EB84" s="251" t="str">
        <f>IF(ISNUMBER(FIND(analysismethod9,'III_Plan comp 438.68 {Plan 6}'!BU$15)),"",'III_Plan comp 438.68 {Plan 6}'!BU$15&amp;analysismethod9)</f>
        <v xml:space="preserve">FTE Ratio Analysis; 
</v>
      </c>
      <c r="EC84" s="251" t="str">
        <f>IF(ISNUMBER(FIND(analysismethod9,'III_Plan comp 438.68 {Plan 6}'!BV$15)),"",'III_Plan comp 438.68 {Plan 6}'!BV$15&amp;analysismethod9)</f>
        <v xml:space="preserve">FTE Ratio Analysis; 
</v>
      </c>
      <c r="ED84" s="251" t="str">
        <f>IF(ISNUMBER(FIND(analysismethod9,'III_Plan comp 438.68 {Plan 6}'!BW$15)),"",'III_Plan comp 438.68 {Plan 6}'!BW$15&amp;analysismethod9)</f>
        <v xml:space="preserve">FTE Ratio Analysis; 
</v>
      </c>
      <c r="EE84" s="251" t="str">
        <f>IF(ISNUMBER(FIND(analysismethod9,'III_Plan comp 438.68 {Plan 6}'!BX$15)),"",'III_Plan comp 438.68 {Plan 6}'!BX$15&amp;analysismethod9)</f>
        <v xml:space="preserve">FTE Ratio Analysis; 
</v>
      </c>
      <c r="EF84" s="251" t="str">
        <f>IF(ISNUMBER(FIND(analysismethod9,'III_Plan comp 438.68 {Plan 6}'!BY$15)),"",'III_Plan comp 438.68 {Plan 6}'!BY$15&amp;analysismethod9)</f>
        <v xml:space="preserve">FTE Ratio Analysis; 
</v>
      </c>
      <c r="EG84" s="251" t="str">
        <f>IF(ISNUMBER(FIND(analysismethod9,'III_Plan comp 438.68 {Plan 6}'!BZ$15)),"",'III_Plan comp 438.68 {Plan 6}'!BZ$15&amp;analysismethod9)</f>
        <v xml:space="preserve">FTE Ratio Analysis; 
</v>
      </c>
      <c r="EH84" s="251" t="str">
        <f>IF(ISNUMBER(FIND(analysismethod9,'III_Plan comp 438.68 {Plan 6}'!CA$15)),"",'III_Plan comp 438.68 {Plan 6}'!CA$15&amp;analysismethod9)</f>
        <v xml:space="preserve">FTE Ratio Analysis; 
</v>
      </c>
      <c r="EI84" s="251" t="str">
        <f>IF(ISNUMBER(FIND(analysismethod9,'III_Plan comp 438.68 {Plan 6}'!CB$15)),"",'III_Plan comp 438.68 {Plan 6}'!CB$15&amp;analysismethod9)</f>
        <v xml:space="preserve">FTE Ratio Analysis; 
</v>
      </c>
      <c r="EJ84" s="251" t="str">
        <f>IF(ISNUMBER(FIND(analysismethod9,'III_Plan comp 438.68 {Plan 6}'!CC$15)),"",'III_Plan comp 438.68 {Plan 6}'!CC$15&amp;analysismethod9)</f>
        <v xml:space="preserve">FTE Ratio Analysis; 
</v>
      </c>
      <c r="EK84" s="251" t="str">
        <f>IF(ISNUMBER(FIND(analysismethod9,'III_Plan comp 438.68 {Plan 6}'!CD$15)),"",'III_Plan comp 438.68 {Plan 6}'!CD$15&amp;analysismethod9)</f>
        <v xml:space="preserve">FTE Ratio Analysis; 
</v>
      </c>
      <c r="EL84" s="251" t="str">
        <f>IF(ISNUMBER(FIND(analysismethod9,'III_Plan comp 438.68 {Plan 6}'!CE$15)),"",'III_Plan comp 438.68 {Plan 6}'!CE$15&amp;analysismethod9)</f>
        <v xml:space="preserve">FTE Ratio Analysis; 
</v>
      </c>
      <c r="EM84" s="251" t="str">
        <f>IF(ISNUMBER(FIND(analysismethod9,'III_Plan comp 438.68 {Plan 6}'!CF$15)),"",'III_Plan comp 438.68 {Plan 6}'!CF$15&amp;analysismethod9)</f>
        <v xml:space="preserve">FTE Ratio Analysis; 
</v>
      </c>
      <c r="EN84" s="251" t="str">
        <f>IF(ISNUMBER(FIND(analysismethod9,'III_Plan comp 438.68 {Plan 6}'!CG$15)),"",'III_Plan comp 438.68 {Plan 6}'!CG$15&amp;analysismethod9)</f>
        <v xml:space="preserve">FTE Ratio Analysis; 
</v>
      </c>
      <c r="EO84" s="251" t="str">
        <f>IF(ISNUMBER(FIND(analysismethod9,'III_Plan comp 438.68 {Plan 6}'!CH$15)),"",'III_Plan comp 438.68 {Plan 6}'!CH$15&amp;analysismethod9)</f>
        <v xml:space="preserve">FTE Ratio Analysis; 
</v>
      </c>
      <c r="EP84" s="251" t="str">
        <f>IF(ISNUMBER(FIND(analysismethod9,'III_Plan comp 438.68 {Plan 6}'!CI$15)),"",'III_Plan comp 438.68 {Plan 6}'!CI$15&amp;analysismethod9)</f>
        <v xml:space="preserve">FTE Ratio Analysis; 
</v>
      </c>
      <c r="EQ84" s="251" t="str">
        <f>IF(ISNUMBER(FIND(analysismethod9,'III_Plan comp 438.68 {Plan 6}'!CJ$15)),"",'III_Plan comp 438.68 {Plan 6}'!CJ$15&amp;analysismethod9)</f>
        <v xml:space="preserve">FTE Ratio Analysis; 
</v>
      </c>
      <c r="ER84" s="251" t="str">
        <f>IF(ISNUMBER(FIND(analysismethod9,'III_Plan comp 438.68 {Plan 6}'!CK$15)),"",'III_Plan comp 438.68 {Plan 6}'!CK$15&amp;analysismethod9)</f>
        <v xml:space="preserve">FTE Ratio Analysis; 
</v>
      </c>
      <c r="ES84" s="251" t="str">
        <f>IF(ISNUMBER(FIND(analysismethod9,'III_Plan comp 438.68 {Plan 6}'!CL$15)),"",'III_Plan comp 438.68 {Plan 6}'!CL$15&amp;analysismethod9)</f>
        <v xml:space="preserve">FTE Ratio Analysis; 
</v>
      </c>
      <c r="ET84" s="251" t="str">
        <f>IF(ISNUMBER(FIND(analysismethod9,'III_Plan comp 438.68 {Plan 6}'!CM$15)),"",'III_Plan comp 438.68 {Plan 6}'!CM$15&amp;analysismethod9)</f>
        <v xml:space="preserve">FTE Ratio Analysis; 
</v>
      </c>
      <c r="EU84" s="251" t="str">
        <f>IF(ISNUMBER(FIND(analysismethod9,'III_Plan comp 438.68 {Plan 6}'!CN$15)),"",'III_Plan comp 438.68 {Plan 6}'!CN$15&amp;analysismethod9)</f>
        <v xml:space="preserve">FTE Ratio Analysis; 
</v>
      </c>
      <c r="EV84" s="251" t="str">
        <f>IF(ISNUMBER(FIND(analysismethod9,'III_Plan comp 438.68 {Plan 6}'!CO$15)),"",'III_Plan comp 438.68 {Plan 6}'!CO$15&amp;analysismethod9)</f>
        <v xml:space="preserve">FTE Ratio Analysis; 
</v>
      </c>
      <c r="EW84" s="251" t="str">
        <f>IF(ISNUMBER(FIND(analysismethod9,'III_Plan comp 438.68 {Plan 6}'!CP$15)),"",'III_Plan comp 438.68 {Plan 6}'!CP$15&amp;analysismethod9)</f>
        <v xml:space="preserve">FTE Ratio Analysis; 
</v>
      </c>
      <c r="EX84" s="251" t="str">
        <f>IF(ISNUMBER(FIND(analysismethod9,'III_Plan comp 438.68 {Plan 6}'!CQ$15)),"",'III_Plan comp 438.68 {Plan 6}'!CQ$15&amp;analysismethod9)</f>
        <v xml:space="preserve">FTE Ratio Analysis; 
</v>
      </c>
      <c r="EY84" s="251" t="str">
        <f>IF(ISNUMBER(FIND(analysismethod9,'III_Plan comp 438.68 {Plan 6}'!CR$15)),"",'III_Plan comp 438.68 {Plan 6}'!CR$15&amp;analysismethod9)</f>
        <v xml:space="preserve">FTE Ratio Analysis; 
</v>
      </c>
      <c r="EZ84" s="251" t="str">
        <f>IF(ISNUMBER(FIND(analysismethod9,'III_Plan comp 438.68 {Plan 6}'!CS$15)),"",'III_Plan comp 438.68 {Plan 6}'!CS$15&amp;analysismethod9)</f>
        <v xml:space="preserve">FTE Ratio Analysis; 
</v>
      </c>
      <c r="FA84" s="251" t="str">
        <f>IF(ISNUMBER(FIND(analysismethod9,'III_Plan comp 438.68 {Plan 6}'!CT$15)),"",'III_Plan comp 438.68 {Plan 6}'!CT$15&amp;analysismethod9)</f>
        <v xml:space="preserve">FTE Ratio Analysis; 
</v>
      </c>
      <c r="FB84" s="251" t="str">
        <f>IF(ISNUMBER(FIND(analysismethod9,'III_Plan comp 438.68 {Plan 6}'!CU$15)),"",'III_Plan comp 438.68 {Plan 6}'!CU$15&amp;analysismethod9)</f>
        <v xml:space="preserve">FTE Ratio Analysis; 
</v>
      </c>
      <c r="FC84" s="251" t="str">
        <f>IF(ISNUMBER(FIND(analysismethod9,'III_Plan comp 438.68 {Plan 6}'!CV$15)),"",'III_Plan comp 438.68 {Plan 6}'!CV$15&amp;analysismethod9)</f>
        <v xml:space="preserve">FTE Ratio Analysis; 
</v>
      </c>
      <c r="FD84" s="251" t="str">
        <f>IF(ISNUMBER(FIND(analysismethod9,'III_Plan comp 438.68 {Plan 6}'!CW$15)),"",'III_Plan comp 438.68 {Plan 6}'!CW$15&amp;analysismethod9)</f>
        <v xml:space="preserve">FTE Ratio Analysis; 
</v>
      </c>
      <c r="FE84" s="251" t="str">
        <f>IF(ISNUMBER(FIND(analysismethod9,'III_Plan comp 438.68 {Plan 6}'!CX$15)),"",'III_Plan comp 438.68 {Plan 6}'!CX$15&amp;analysismethod9)</f>
        <v xml:space="preserve">FTE Ratio Analysis; 
</v>
      </c>
      <c r="FF84" s="251" t="str">
        <f>IF(ISNUMBER(FIND(analysismethod9,'III_Plan comp 438.68 {Plan 6}'!CY$15)),"",'III_Plan comp 438.68 {Plan 6}'!CY$15&amp;analysismethod9)</f>
        <v xml:space="preserve">FTE Ratio Analysis; 
</v>
      </c>
      <c r="FG84" s="251" t="str">
        <f>IF(ISNUMBER(FIND(analysismethod9,'III_Plan comp 438.68 {Plan 6}'!CZ$15)),"",'III_Plan comp 438.68 {Plan 6}'!CZ$15&amp;analysismethod9)</f>
        <v xml:space="preserve">FTE Ratio Analysis; 
</v>
      </c>
    </row>
    <row r="85" spans="62:163" ht="14.4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Mandatory Provider Type Validation Analysis; 
</v>
      </c>
      <c r="BM85" s="254" t="str">
        <f>IF(ISNUMBER(FIND(analysismethod10,'III_Plan comp 438.68 {Plan 6}'!F$15)),"",'III_Plan comp 438.68 {Plan 6}'!F$15&amp;analysismethod10)</f>
        <v xml:space="preserve">Mandatory Provider Type Validation Analysis; 
</v>
      </c>
      <c r="BN85" s="254" t="str">
        <f>IF(ISNUMBER(FIND(analysismethod10,'III_Plan comp 438.68 {Plan 6}'!G$15)),"",'III_Plan comp 438.68 {Plan 6}'!G$15&amp;analysismethod10)</f>
        <v xml:space="preserve">Mandatory Provider Type Validation Analysis; 
</v>
      </c>
      <c r="BO85" s="254" t="str">
        <f>IF(ISNUMBER(FIND(analysismethod10,'III_Plan comp 438.68 {Plan 6}'!H$15)),"",'III_Plan comp 438.68 {Plan 6}'!H$15&amp;analysismethod10)</f>
        <v xml:space="preserve">Mandatory Provider Type Validation Analysis; 
</v>
      </c>
      <c r="BP85" s="254" t="str">
        <f>IF(ISNUMBER(FIND(analysismethod10,'III_Plan comp 438.68 {Plan 6}'!I$15)),"",'III_Plan comp 438.68 {Plan 6}'!I$15&amp;analysismethod10)</f>
        <v xml:space="preserve">Mandatory Provider Type Validation Analysis; 
</v>
      </c>
      <c r="BQ85" s="254" t="str">
        <f>IF(ISNUMBER(FIND(analysismethod10,'III_Plan comp 438.68 {Plan 6}'!J$15)),"",'III_Plan comp 438.68 {Plan 6}'!J$15&amp;analysismethod10)</f>
        <v xml:space="preserve">Mandatory Provider Type Validation Analysis; 
</v>
      </c>
      <c r="BR85" s="254" t="str">
        <f>IF(ISNUMBER(FIND(analysismethod10,'III_Plan comp 438.68 {Plan 6}'!K$15)),"",'III_Plan comp 438.68 {Plan 6}'!K$15&amp;analysismethod10)</f>
        <v xml:space="preserve">Mandatory Provider Type Validation Analysis; 
</v>
      </c>
      <c r="BS85" s="254" t="str">
        <f>IF(ISNUMBER(FIND(analysismethod10,'III_Plan comp 438.68 {Plan 6}'!L$15)),"",'III_Plan comp 438.68 {Plan 6}'!L$15&amp;analysismethod10)</f>
        <v xml:space="preserve">Mandatory Provider Type Validation Analysis; 
</v>
      </c>
      <c r="BT85" s="254" t="str">
        <f>IF(ISNUMBER(FIND(analysismethod10,'III_Plan comp 438.68 {Plan 6}'!M$15)),"",'III_Plan comp 438.68 {Plan 6}'!M$15&amp;analysismethod10)</f>
        <v xml:space="preserve">Mandatory Provider Type Validation Analysis; 
</v>
      </c>
      <c r="BU85" s="254" t="str">
        <f>IF(ISNUMBER(FIND(analysismethod10,'III_Plan comp 438.68 {Plan 6}'!N$15)),"",'III_Plan comp 438.68 {Plan 6}'!N$15&amp;analysismethod10)</f>
        <v xml:space="preserve">Mandatory Provider Type Validation Analysis; 
</v>
      </c>
      <c r="BV85" s="254" t="str">
        <f>IF(ISNUMBER(FIND(analysismethod10,'III_Plan comp 438.68 {Plan 6}'!O$15)),"",'III_Plan comp 438.68 {Plan 6}'!O$15&amp;analysismethod10)</f>
        <v xml:space="preserve">Mandatory Provider Type Validation Analysis; 
</v>
      </c>
      <c r="BW85" s="254" t="str">
        <f>IF(ISNUMBER(FIND(analysismethod10,'III_Plan comp 438.68 {Plan 6}'!P$15)),"",'III_Plan comp 438.68 {Plan 6}'!P$15&amp;analysismethod10)</f>
        <v xml:space="preserve">Mandatory Provider Type Validation Analysis; 
</v>
      </c>
      <c r="BX85" s="254" t="str">
        <f>IF(ISNUMBER(FIND(analysismethod10,'III_Plan comp 438.68 {Plan 6}'!Q$15)),"",'III_Plan comp 438.68 {Plan 6}'!Q$15&amp;analysismethod10)</f>
        <v xml:space="preserve">Mandatory Provider Type Validation Analysis; 
</v>
      </c>
      <c r="BY85" s="254" t="str">
        <f>IF(ISNUMBER(FIND(analysismethod10,'III_Plan comp 438.68 {Plan 6}'!R$15)),"",'III_Plan comp 438.68 {Plan 6}'!R$15&amp;analysismethod10)</f>
        <v xml:space="preserve">Mandatory Provider Type Validation Analysis; 
</v>
      </c>
      <c r="BZ85" s="254" t="str">
        <f>IF(ISNUMBER(FIND(analysismethod10,'III_Plan comp 438.68 {Plan 6}'!S$15)),"",'III_Plan comp 438.68 {Plan 6}'!S$15&amp;analysismethod10)</f>
        <v xml:space="preserve">Mandatory Provider Type Validation Analysis; 
</v>
      </c>
      <c r="CA85" s="254" t="str">
        <f>IF(ISNUMBER(FIND(analysismethod10,'III_Plan comp 438.68 {Plan 6}'!T$15)),"",'III_Plan comp 438.68 {Plan 6}'!T$15&amp;analysismethod10)</f>
        <v xml:space="preserve">Mandatory Provider Type Validation Analysis; 
</v>
      </c>
      <c r="CB85" s="254" t="str">
        <f>IF(ISNUMBER(FIND(analysismethod10,'III_Plan comp 438.68 {Plan 6}'!U$15)),"",'III_Plan comp 438.68 {Plan 6}'!U$15&amp;analysismethod10)</f>
        <v xml:space="preserve">Mandatory Provider Type Validation Analysis; 
</v>
      </c>
      <c r="CC85" s="254" t="str">
        <f>IF(ISNUMBER(FIND(analysismethod10,'III_Plan comp 438.68 {Plan 6}'!V$15)),"",'III_Plan comp 438.68 {Plan 6}'!V$15&amp;analysismethod10)</f>
        <v xml:space="preserve">Mandatory Provider Type Validation Analysis; 
</v>
      </c>
      <c r="CD85" s="254" t="str">
        <f>IF(ISNUMBER(FIND(analysismethod10,'III_Plan comp 438.68 {Plan 6}'!W$15)),"",'III_Plan comp 438.68 {Plan 6}'!W$15&amp;analysismethod10)</f>
        <v xml:space="preserve">Mandatory Provider Type Validation Analysis; 
</v>
      </c>
      <c r="CE85" s="254" t="str">
        <f>IF(ISNUMBER(FIND(analysismethod10,'III_Plan comp 438.68 {Plan 6}'!X$15)),"",'III_Plan comp 438.68 {Plan 6}'!X$15&amp;analysismethod10)</f>
        <v xml:space="preserve">Mandatory Provider Type Validation Analysis; 
</v>
      </c>
      <c r="CF85" s="254" t="str">
        <f>IF(ISNUMBER(FIND(analysismethod10,'III_Plan comp 438.68 {Plan 6}'!Y$15)),"",'III_Plan comp 438.68 {Plan 6}'!Y$15&amp;analysismethod10)</f>
        <v xml:space="preserve">Mandatory Provider Type Validation Analysis; 
</v>
      </c>
      <c r="CG85" s="254" t="str">
        <f>IF(ISNUMBER(FIND(analysismethod10,'III_Plan comp 438.68 {Plan 6}'!Z$15)),"",'III_Plan comp 438.68 {Plan 6}'!Z$15&amp;analysismethod10)</f>
        <v xml:space="preserve">Mandatory Provider Type Validation Analysis; 
</v>
      </c>
      <c r="CH85" s="254" t="str">
        <f>IF(ISNUMBER(FIND(analysismethod10,'III_Plan comp 438.68 {Plan 6}'!AA$15)),"",'III_Plan comp 438.68 {Plan 6}'!AA$15&amp;analysismethod10)</f>
        <v xml:space="preserve">Mandatory Provider Type Validation Analysis; 
</v>
      </c>
      <c r="CI85" s="254" t="str">
        <f>IF(ISNUMBER(FIND(analysismethod10,'III_Plan comp 438.68 {Plan 6}'!AB$15)),"",'III_Plan comp 438.68 {Plan 6}'!AB$15&amp;analysismethod10)</f>
        <v xml:space="preserve">Mandatory Provider Type Validation Analysis; 
</v>
      </c>
      <c r="CJ85" s="254" t="str">
        <f>IF(ISNUMBER(FIND(analysismethod10,'III_Plan comp 438.68 {Plan 6}'!AC$15)),"",'III_Plan comp 438.68 {Plan 6}'!AC$15&amp;analysismethod10)</f>
        <v xml:space="preserve">Mandatory Provider Type Validation Analysis; 
</v>
      </c>
      <c r="CK85" s="254" t="str">
        <f>IF(ISNUMBER(FIND(analysismethod10,'III_Plan comp 438.68 {Plan 6}'!AD$15)),"",'III_Plan comp 438.68 {Plan 6}'!AD$15&amp;analysismethod10)</f>
        <v xml:space="preserve">Mandatory Provider Type Validation Analysis; 
</v>
      </c>
      <c r="CL85" s="254" t="str">
        <f>IF(ISNUMBER(FIND(analysismethod10,'III_Plan comp 438.68 {Plan 6}'!AE$15)),"",'III_Plan comp 438.68 {Plan 6}'!AE$15&amp;analysismethod10)</f>
        <v xml:space="preserve">Mandatory Provider Type Validation Analysis; 
</v>
      </c>
      <c r="CM85" s="254" t="str">
        <f>IF(ISNUMBER(FIND(analysismethod10,'III_Plan comp 438.68 {Plan 6}'!AF$15)),"",'III_Plan comp 438.68 {Plan 6}'!AF$15&amp;analysismethod10)</f>
        <v xml:space="preserve">Mandatory Provider Type Validation Analysis; 
</v>
      </c>
      <c r="CN85" s="254" t="str">
        <f>IF(ISNUMBER(FIND(analysismethod10,'III_Plan comp 438.68 {Plan 6}'!AG$15)),"",'III_Plan comp 438.68 {Plan 6}'!AG$15&amp;analysismethod10)</f>
        <v xml:space="preserve">Mandatory Provider Type Validation Analysis; 
</v>
      </c>
      <c r="CO85" s="254" t="str">
        <f>IF(ISNUMBER(FIND(analysismethod10,'III_Plan comp 438.68 {Plan 6}'!AH$15)),"",'III_Plan comp 438.68 {Plan 6}'!AH$15&amp;analysismethod10)</f>
        <v xml:space="preserve">Mandatory Provider Type Validation Analysis; 
</v>
      </c>
      <c r="CP85" s="254" t="str">
        <f>IF(ISNUMBER(FIND(analysismethod10,'III_Plan comp 438.68 {Plan 6}'!AI$15)),"",'III_Plan comp 438.68 {Plan 6}'!AI$15&amp;analysismethod10)</f>
        <v xml:space="preserve">Mandatory Provider Type Validation Analysis; 
</v>
      </c>
      <c r="CQ85" s="254" t="str">
        <f>IF(ISNUMBER(FIND(analysismethod10,'III_Plan comp 438.68 {Plan 6}'!AJ$15)),"",'III_Plan comp 438.68 {Plan 6}'!AJ$15&amp;analysismethod10)</f>
        <v xml:space="preserve">Mandatory Provider Type Validation Analysis; 
</v>
      </c>
      <c r="CR85" s="254" t="str">
        <f>IF(ISNUMBER(FIND(analysismethod10,'III_Plan comp 438.68 {Plan 6}'!AK$15)),"",'III_Plan comp 438.68 {Plan 6}'!AK$15&amp;analysismethod10)</f>
        <v xml:space="preserve">Mandatory Provider Type Validation Analysis; 
</v>
      </c>
      <c r="CS85" s="254" t="str">
        <f>IF(ISNUMBER(FIND(analysismethod10,'III_Plan comp 438.68 {Plan 6}'!AL$15)),"",'III_Plan comp 438.68 {Plan 6}'!AL$15&amp;analysismethod10)</f>
        <v xml:space="preserve">Mandatory Provider Type Validation Analysis; 
</v>
      </c>
      <c r="CT85" s="254" t="str">
        <f>IF(ISNUMBER(FIND(analysismethod10,'III_Plan comp 438.68 {Plan 6}'!AM$15)),"",'III_Plan comp 438.68 {Plan 6}'!AM$15&amp;analysismethod10)</f>
        <v xml:space="preserve">Mandatory Provider Type Validation Analysis; 
</v>
      </c>
      <c r="CU85" s="254" t="str">
        <f>IF(ISNUMBER(FIND(analysismethod10,'III_Plan comp 438.68 {Plan 6}'!AN$15)),"",'III_Plan comp 438.68 {Plan 6}'!AN$15&amp;analysismethod10)</f>
        <v xml:space="preserve">Mandatory Provider Type Validation Analysis; 
</v>
      </c>
      <c r="CV85" s="254" t="str">
        <f>IF(ISNUMBER(FIND(analysismethod10,'III_Plan comp 438.68 {Plan 6}'!AO$15)),"",'III_Plan comp 438.68 {Plan 6}'!AO$15&amp;analysismethod10)</f>
        <v xml:space="preserve">Mandatory Provider Type Validation Analysis; 
</v>
      </c>
      <c r="CW85" s="254" t="str">
        <f>IF(ISNUMBER(FIND(analysismethod10,'III_Plan comp 438.68 {Plan 6}'!AP$15)),"",'III_Plan comp 438.68 {Plan 6}'!AP$15&amp;analysismethod10)</f>
        <v xml:space="preserve">Mandatory Provider Type Validation Analysis; 
</v>
      </c>
      <c r="CX85" s="254" t="str">
        <f>IF(ISNUMBER(FIND(analysismethod10,'III_Plan comp 438.68 {Plan 6}'!AQ$15)),"",'III_Plan comp 438.68 {Plan 6}'!AQ$15&amp;analysismethod10)</f>
        <v xml:space="preserve">Mandatory Provider Type Validation Analysis; 
</v>
      </c>
      <c r="CY85" s="254" t="str">
        <f>IF(ISNUMBER(FIND(analysismethod10,'III_Plan comp 438.68 {Plan 6}'!AR$15)),"",'III_Plan comp 438.68 {Plan 6}'!AR$15&amp;analysismethod10)</f>
        <v xml:space="preserve">Mandatory Provider Type Validation Analysis; 
</v>
      </c>
      <c r="CZ85" s="254" t="str">
        <f>IF(ISNUMBER(FIND(analysismethod10,'III_Plan comp 438.68 {Plan 6}'!AS$15)),"",'III_Plan comp 438.68 {Plan 6}'!AS$15&amp;analysismethod10)</f>
        <v xml:space="preserve">Mandatory Provider Type Validation Analysis; 
</v>
      </c>
      <c r="DA85" s="254" t="str">
        <f>IF(ISNUMBER(FIND(analysismethod10,'III_Plan comp 438.68 {Plan 6}'!AT$15)),"",'III_Plan comp 438.68 {Plan 6}'!AT$15&amp;analysismethod10)</f>
        <v xml:space="preserve">Mandatory Provider Type Validation Analysis; 
</v>
      </c>
      <c r="DB85" s="254" t="str">
        <f>IF(ISNUMBER(FIND(analysismethod10,'III_Plan comp 438.68 {Plan 6}'!AU$15)),"",'III_Plan comp 438.68 {Plan 6}'!AU$15&amp;analysismethod10)</f>
        <v xml:space="preserve">Mandatory Provider Type Validation Analysis; 
</v>
      </c>
      <c r="DC85" s="254" t="str">
        <f>IF(ISNUMBER(FIND(analysismethod10,'III_Plan comp 438.68 {Plan 6}'!AV$15)),"",'III_Plan comp 438.68 {Plan 6}'!AV$15&amp;analysismethod10)</f>
        <v xml:space="preserve">Mandatory Provider Type Validation Analysis; 
</v>
      </c>
      <c r="DD85" s="254" t="str">
        <f>IF(ISNUMBER(FIND(analysismethod10,'III_Plan comp 438.68 {Plan 6}'!AW$15)),"",'III_Plan comp 438.68 {Plan 6}'!AW$15&amp;analysismethod10)</f>
        <v xml:space="preserve">Mandatory Provider Type Validation Analysis; 
</v>
      </c>
      <c r="DE85" s="254" t="str">
        <f>IF(ISNUMBER(FIND(analysismethod10,'III_Plan comp 438.68 {Plan 6}'!AX$15)),"",'III_Plan comp 438.68 {Plan 6}'!AX$15&amp;analysismethod10)</f>
        <v xml:space="preserve">Mandatory Provider Type Validation Analysis; 
</v>
      </c>
      <c r="DF85" s="254" t="str">
        <f>IF(ISNUMBER(FIND(analysismethod10,'III_Plan comp 438.68 {Plan 6}'!AY$15)),"",'III_Plan comp 438.68 {Plan 6}'!AY$15&amp;analysismethod10)</f>
        <v xml:space="preserve">Mandatory Provider Type Validation Analysis; 
</v>
      </c>
      <c r="DG85" s="254" t="str">
        <f>IF(ISNUMBER(FIND(analysismethod10,'III_Plan comp 438.68 {Plan 6}'!AZ$15)),"",'III_Plan comp 438.68 {Plan 6}'!AZ$15&amp;analysismethod10)</f>
        <v xml:space="preserve">Mandatory Provider Type Validation Analysis; 
</v>
      </c>
      <c r="DH85" s="254" t="str">
        <f>IF(ISNUMBER(FIND(analysismethod10,'III_Plan comp 438.68 {Plan 6}'!BA$15)),"",'III_Plan comp 438.68 {Plan 6}'!BA$15&amp;analysismethod10)</f>
        <v xml:space="preserve">Mandatory Provider Type Validation Analysis; 
</v>
      </c>
      <c r="DI85" s="254" t="str">
        <f>IF(ISNUMBER(FIND(analysismethod10,'III_Plan comp 438.68 {Plan 6}'!BB$15)),"",'III_Plan comp 438.68 {Plan 6}'!BB$15&amp;analysismethod10)</f>
        <v xml:space="preserve">Mandatory Provider Type Validation Analysis; 
</v>
      </c>
      <c r="DJ85" s="254" t="str">
        <f>IF(ISNUMBER(FIND(analysismethod10,'III_Plan comp 438.68 {Plan 6}'!BC$15)),"",'III_Plan comp 438.68 {Plan 6}'!BC$15&amp;analysismethod10)</f>
        <v xml:space="preserve">Mandatory Provider Type Validation Analysis; 
</v>
      </c>
      <c r="DK85" s="254" t="str">
        <f>IF(ISNUMBER(FIND(analysismethod10,'III_Plan comp 438.68 {Plan 6}'!BD$15)),"",'III_Plan comp 438.68 {Plan 6}'!BD$15&amp;analysismethod10)</f>
        <v xml:space="preserve">Mandatory Provider Type Validation Analysis; 
</v>
      </c>
      <c r="DL85" s="254" t="str">
        <f>IF(ISNUMBER(FIND(analysismethod10,'III_Plan comp 438.68 {Plan 6}'!BE$15)),"",'III_Plan comp 438.68 {Plan 6}'!BE$15&amp;analysismethod10)</f>
        <v xml:space="preserve">Mandatory Provider Type Validation Analysis; 
</v>
      </c>
      <c r="DM85" s="254" t="str">
        <f>IF(ISNUMBER(FIND(analysismethod10,'III_Plan comp 438.68 {Plan 6}'!BF$15)),"",'III_Plan comp 438.68 {Plan 6}'!BF$15&amp;analysismethod10)</f>
        <v xml:space="preserve">Mandatory Provider Type Validation Analysis; 
</v>
      </c>
      <c r="DN85" s="254" t="str">
        <f>IF(ISNUMBER(FIND(analysismethod10,'III_Plan comp 438.68 {Plan 6}'!BG$15)),"",'III_Plan comp 438.68 {Plan 6}'!BG$15&amp;analysismethod10)</f>
        <v xml:space="preserve">Mandatory Provider Type Validation Analysis; 
</v>
      </c>
      <c r="DO85" s="254" t="str">
        <f>IF(ISNUMBER(FIND(analysismethod10,'III_Plan comp 438.68 {Plan 6}'!BH$15)),"",'III_Plan comp 438.68 {Plan 6}'!BH$15&amp;analysismethod10)</f>
        <v xml:space="preserve">Mandatory Provider Type Validation Analysis; 
</v>
      </c>
      <c r="DP85" s="254" t="str">
        <f>IF(ISNUMBER(FIND(analysismethod10,'III_Plan comp 438.68 {Plan 6}'!BI$15)),"",'III_Plan comp 438.68 {Plan 6}'!BI$15&amp;analysismethod10)</f>
        <v xml:space="preserve">Mandatory Provider Type Validation Analysis; 
</v>
      </c>
      <c r="DQ85" s="254" t="str">
        <f>IF(ISNUMBER(FIND(analysismethod10,'III_Plan comp 438.68 {Plan 6}'!BJ$15)),"",'III_Plan comp 438.68 {Plan 6}'!BJ$15&amp;analysismethod10)</f>
        <v xml:space="preserve">Mandatory Provider Type Validation Analysis; 
</v>
      </c>
      <c r="DR85" s="254" t="str">
        <f>IF(ISNUMBER(FIND(analysismethod10,'III_Plan comp 438.68 {Plan 6}'!BK$15)),"",'III_Plan comp 438.68 {Plan 6}'!BK$15&amp;analysismethod10)</f>
        <v xml:space="preserve">Mandatory Provider Type Validation Analysis; 
</v>
      </c>
      <c r="DS85" s="254" t="str">
        <f>IF(ISNUMBER(FIND(analysismethod10,'III_Plan comp 438.68 {Plan 6}'!BL$15)),"",'III_Plan comp 438.68 {Plan 6}'!BL$15&amp;analysismethod10)</f>
        <v xml:space="preserve">Mandatory Provider Type Validation Analysis; 
</v>
      </c>
      <c r="DT85" s="254" t="str">
        <f>IF(ISNUMBER(FIND(analysismethod10,'III_Plan comp 438.68 {Plan 6}'!BM$15)),"",'III_Plan comp 438.68 {Plan 6}'!BM$15&amp;analysismethod10)</f>
        <v xml:space="preserve">Mandatory Provider Type Validation Analysis; 
</v>
      </c>
      <c r="DU85" s="254" t="str">
        <f>IF(ISNUMBER(FIND(analysismethod10,'III_Plan comp 438.68 {Plan 6}'!BN$15)),"",'III_Plan comp 438.68 {Plan 6}'!BN$15&amp;analysismethod10)</f>
        <v xml:space="preserve">Mandatory Provider Type Validation Analysis; 
</v>
      </c>
      <c r="DV85" s="254" t="str">
        <f>IF(ISNUMBER(FIND(analysismethod10,'III_Plan comp 438.68 {Plan 6}'!BO$15)),"",'III_Plan comp 438.68 {Plan 6}'!BO$15&amp;analysismethod10)</f>
        <v xml:space="preserve">Mandatory Provider Type Validation Analysis; 
</v>
      </c>
      <c r="DW85" s="254" t="str">
        <f>IF(ISNUMBER(FIND(analysismethod10,'III_Plan comp 438.68 {Plan 6}'!BP$15)),"",'III_Plan comp 438.68 {Plan 6}'!BP$15&amp;analysismethod10)</f>
        <v xml:space="preserve">Mandatory Provider Type Validation Analysis; 
</v>
      </c>
      <c r="DX85" s="254" t="str">
        <f>IF(ISNUMBER(FIND(analysismethod10,'III_Plan comp 438.68 {Plan 6}'!BQ$15)),"",'III_Plan comp 438.68 {Plan 6}'!BQ$15&amp;analysismethod10)</f>
        <v xml:space="preserve">Mandatory Provider Type Validation Analysis; 
</v>
      </c>
      <c r="DY85" s="254" t="str">
        <f>IF(ISNUMBER(FIND(analysismethod10,'III_Plan comp 438.68 {Plan 6}'!BR$15)),"",'III_Plan comp 438.68 {Plan 6}'!BR$15&amp;analysismethod10)</f>
        <v xml:space="preserve">Mandatory Provider Type Validation Analysis; 
</v>
      </c>
      <c r="DZ85" s="254" t="str">
        <f>IF(ISNUMBER(FIND(analysismethod10,'III_Plan comp 438.68 {Plan 6}'!BS$15)),"",'III_Plan comp 438.68 {Plan 6}'!BS$15&amp;analysismethod10)</f>
        <v xml:space="preserve">Mandatory Provider Type Validation Analysis; 
</v>
      </c>
      <c r="EA85" s="254" t="str">
        <f>IF(ISNUMBER(FIND(analysismethod10,'III_Plan comp 438.68 {Plan 6}'!BT$15)),"",'III_Plan comp 438.68 {Plan 6}'!BT$15&amp;analysismethod10)</f>
        <v xml:space="preserve">Mandatory Provider Type Validation Analysis; 
</v>
      </c>
      <c r="EB85" s="254" t="str">
        <f>IF(ISNUMBER(FIND(analysismethod10,'III_Plan comp 438.68 {Plan 6}'!BU$15)),"",'III_Plan comp 438.68 {Plan 6}'!BU$15&amp;analysismethod10)</f>
        <v xml:space="preserve">Mandatory Provider Type Validation Analysis; 
</v>
      </c>
      <c r="EC85" s="254" t="str">
        <f>IF(ISNUMBER(FIND(analysismethod10,'III_Plan comp 438.68 {Plan 6}'!BV$15)),"",'III_Plan comp 438.68 {Plan 6}'!BV$15&amp;analysismethod10)</f>
        <v xml:space="preserve">Mandatory Provider Type Validation Analysis; 
</v>
      </c>
      <c r="ED85" s="254" t="str">
        <f>IF(ISNUMBER(FIND(analysismethod10,'III_Plan comp 438.68 {Plan 6}'!BW$15)),"",'III_Plan comp 438.68 {Plan 6}'!BW$15&amp;analysismethod10)</f>
        <v xml:space="preserve">Mandatory Provider Type Validation Analysis; 
</v>
      </c>
      <c r="EE85" s="254" t="str">
        <f>IF(ISNUMBER(FIND(analysismethod10,'III_Plan comp 438.68 {Plan 6}'!BX$15)),"",'III_Plan comp 438.68 {Plan 6}'!BX$15&amp;analysismethod10)</f>
        <v xml:space="preserve">Mandatory Provider Type Validation Analysis; 
</v>
      </c>
      <c r="EF85" s="254" t="str">
        <f>IF(ISNUMBER(FIND(analysismethod10,'III_Plan comp 438.68 {Plan 6}'!BY$15)),"",'III_Plan comp 438.68 {Plan 6}'!BY$15&amp;analysismethod10)</f>
        <v xml:space="preserve">Mandatory Provider Type Validation Analysis; 
</v>
      </c>
      <c r="EG85" s="254" t="str">
        <f>IF(ISNUMBER(FIND(analysismethod10,'III_Plan comp 438.68 {Plan 6}'!BZ$15)),"",'III_Plan comp 438.68 {Plan 6}'!BZ$15&amp;analysismethod10)</f>
        <v xml:space="preserve">Mandatory Provider Type Validation Analysis; 
</v>
      </c>
      <c r="EH85" s="254" t="str">
        <f>IF(ISNUMBER(FIND(analysismethod10,'III_Plan comp 438.68 {Plan 6}'!CA$15)),"",'III_Plan comp 438.68 {Plan 6}'!CA$15&amp;analysismethod10)</f>
        <v xml:space="preserve">Mandatory Provider Type Validation Analysis; 
</v>
      </c>
      <c r="EI85" s="254" t="str">
        <f>IF(ISNUMBER(FIND(analysismethod10,'III_Plan comp 438.68 {Plan 6}'!CB$15)),"",'III_Plan comp 438.68 {Plan 6}'!CB$15&amp;analysismethod10)</f>
        <v xml:space="preserve">Mandatory Provider Type Validation Analysis; 
</v>
      </c>
      <c r="EJ85" s="254" t="str">
        <f>IF(ISNUMBER(FIND(analysismethod10,'III_Plan comp 438.68 {Plan 6}'!CC$15)),"",'III_Plan comp 438.68 {Plan 6}'!CC$15&amp;analysismethod10)</f>
        <v xml:space="preserve">Mandatory Provider Type Validation Analysis; 
</v>
      </c>
      <c r="EK85" s="254" t="str">
        <f>IF(ISNUMBER(FIND(analysismethod10,'III_Plan comp 438.68 {Plan 6}'!CD$15)),"",'III_Plan comp 438.68 {Plan 6}'!CD$15&amp;analysismethod10)</f>
        <v xml:space="preserve">Mandatory Provider Type Validation Analysis; 
</v>
      </c>
      <c r="EL85" s="254" t="str">
        <f>IF(ISNUMBER(FIND(analysismethod10,'III_Plan comp 438.68 {Plan 6}'!CE$15)),"",'III_Plan comp 438.68 {Plan 6}'!CE$15&amp;analysismethod10)</f>
        <v xml:space="preserve">Mandatory Provider Type Validation Analysis; 
</v>
      </c>
      <c r="EM85" s="254" t="str">
        <f>IF(ISNUMBER(FIND(analysismethod10,'III_Plan comp 438.68 {Plan 6}'!CF$15)),"",'III_Plan comp 438.68 {Plan 6}'!CF$15&amp;analysismethod10)</f>
        <v xml:space="preserve">Mandatory Provider Type Validation Analysis; 
</v>
      </c>
      <c r="EN85" s="254" t="str">
        <f>IF(ISNUMBER(FIND(analysismethod10,'III_Plan comp 438.68 {Plan 6}'!CG$15)),"",'III_Plan comp 438.68 {Plan 6}'!CG$15&amp;analysismethod10)</f>
        <v xml:space="preserve">Mandatory Provider Type Validation Analysis; 
</v>
      </c>
      <c r="EO85" s="254" t="str">
        <f>IF(ISNUMBER(FIND(analysismethod10,'III_Plan comp 438.68 {Plan 6}'!CH$15)),"",'III_Plan comp 438.68 {Plan 6}'!CH$15&amp;analysismethod10)</f>
        <v xml:space="preserve">Mandatory Provider Type Validation Analysis; 
</v>
      </c>
      <c r="EP85" s="254" t="str">
        <f>IF(ISNUMBER(FIND(analysismethod10,'III_Plan comp 438.68 {Plan 6}'!CI$15)),"",'III_Plan comp 438.68 {Plan 6}'!CI$15&amp;analysismethod10)</f>
        <v xml:space="preserve">Mandatory Provider Type Validation Analysis; 
</v>
      </c>
      <c r="EQ85" s="254" t="str">
        <f>IF(ISNUMBER(FIND(analysismethod10,'III_Plan comp 438.68 {Plan 6}'!CJ$15)),"",'III_Plan comp 438.68 {Plan 6}'!CJ$15&amp;analysismethod10)</f>
        <v xml:space="preserve">Mandatory Provider Type Validation Analysis; 
</v>
      </c>
      <c r="ER85" s="254" t="str">
        <f>IF(ISNUMBER(FIND(analysismethod10,'III_Plan comp 438.68 {Plan 6}'!CK$15)),"",'III_Plan comp 438.68 {Plan 6}'!CK$15&amp;analysismethod10)</f>
        <v xml:space="preserve">Mandatory Provider Type Validation Analysis; 
</v>
      </c>
      <c r="ES85" s="254" t="str">
        <f>IF(ISNUMBER(FIND(analysismethod10,'III_Plan comp 438.68 {Plan 6}'!CL$15)),"",'III_Plan comp 438.68 {Plan 6}'!CL$15&amp;analysismethod10)</f>
        <v xml:space="preserve">Mandatory Provider Type Validation Analysis; 
</v>
      </c>
      <c r="ET85" s="254" t="str">
        <f>IF(ISNUMBER(FIND(analysismethod10,'III_Plan comp 438.68 {Plan 6}'!CM$15)),"",'III_Plan comp 438.68 {Plan 6}'!CM$15&amp;analysismethod10)</f>
        <v xml:space="preserve">Mandatory Provider Type Validation Analysis; 
</v>
      </c>
      <c r="EU85" s="254" t="str">
        <f>IF(ISNUMBER(FIND(analysismethod10,'III_Plan comp 438.68 {Plan 6}'!CN$15)),"",'III_Plan comp 438.68 {Plan 6}'!CN$15&amp;analysismethod10)</f>
        <v xml:space="preserve">Mandatory Provider Type Validation Analysis; 
</v>
      </c>
      <c r="EV85" s="254" t="str">
        <f>IF(ISNUMBER(FIND(analysismethod10,'III_Plan comp 438.68 {Plan 6}'!CO$15)),"",'III_Plan comp 438.68 {Plan 6}'!CO$15&amp;analysismethod10)</f>
        <v xml:space="preserve">Mandatory Provider Type Validation Analysis; 
</v>
      </c>
      <c r="EW85" s="254" t="str">
        <f>IF(ISNUMBER(FIND(analysismethod10,'III_Plan comp 438.68 {Plan 6}'!CP$15)),"",'III_Plan comp 438.68 {Plan 6}'!CP$15&amp;analysismethod10)</f>
        <v xml:space="preserve">Mandatory Provider Type Validation Analysis; 
</v>
      </c>
      <c r="EX85" s="254" t="str">
        <f>IF(ISNUMBER(FIND(analysismethod10,'III_Plan comp 438.68 {Plan 6}'!CQ$15)),"",'III_Plan comp 438.68 {Plan 6}'!CQ$15&amp;analysismethod10)</f>
        <v xml:space="preserve">Mandatory Provider Type Validation Analysis; 
</v>
      </c>
      <c r="EY85" s="254" t="str">
        <f>IF(ISNUMBER(FIND(analysismethod10,'III_Plan comp 438.68 {Plan 6}'!CR$15)),"",'III_Plan comp 438.68 {Plan 6}'!CR$15&amp;analysismethod10)</f>
        <v xml:space="preserve">Mandatory Provider Type Validation Analysis; 
</v>
      </c>
      <c r="EZ85" s="254" t="str">
        <f>IF(ISNUMBER(FIND(analysismethod10,'III_Plan comp 438.68 {Plan 6}'!CS$15)),"",'III_Plan comp 438.68 {Plan 6}'!CS$15&amp;analysismethod10)</f>
        <v xml:space="preserve">Mandatory Provider Type Validation Analysis; 
</v>
      </c>
      <c r="FA85" s="254" t="str">
        <f>IF(ISNUMBER(FIND(analysismethod10,'III_Plan comp 438.68 {Plan 6}'!CT$15)),"",'III_Plan comp 438.68 {Plan 6}'!CT$15&amp;analysismethod10)</f>
        <v xml:space="preserve">Mandatory Provider Type Validation Analysis; 
</v>
      </c>
      <c r="FB85" s="254" t="str">
        <f>IF(ISNUMBER(FIND(analysismethod10,'III_Plan comp 438.68 {Plan 6}'!CU$15)),"",'III_Plan comp 438.68 {Plan 6}'!CU$15&amp;analysismethod10)</f>
        <v xml:space="preserve">Mandatory Provider Type Validation Analysis; 
</v>
      </c>
      <c r="FC85" s="254" t="str">
        <f>IF(ISNUMBER(FIND(analysismethod10,'III_Plan comp 438.68 {Plan 6}'!CV$15)),"",'III_Plan comp 438.68 {Plan 6}'!CV$15&amp;analysismethod10)</f>
        <v xml:space="preserve">Mandatory Provider Type Validation Analysis; 
</v>
      </c>
      <c r="FD85" s="254" t="str">
        <f>IF(ISNUMBER(FIND(analysismethod10,'III_Plan comp 438.68 {Plan 6}'!CW$15)),"",'III_Plan comp 438.68 {Plan 6}'!CW$15&amp;analysismethod10)</f>
        <v xml:space="preserve">Mandatory Provider Type Validation Analysis; 
</v>
      </c>
      <c r="FE85" s="254" t="str">
        <f>IF(ISNUMBER(FIND(analysismethod10,'III_Plan comp 438.68 {Plan 6}'!CX$15)),"",'III_Plan comp 438.68 {Plan 6}'!CX$15&amp;analysismethod10)</f>
        <v xml:space="preserve">Mandatory Provider Type Validation Analysis; 
</v>
      </c>
      <c r="FF85" s="254" t="str">
        <f>IF(ISNUMBER(FIND(analysismethod10,'III_Plan comp 438.68 {Plan 6}'!CY$15)),"",'III_Plan comp 438.68 {Plan 6}'!CY$15&amp;analysismethod10)</f>
        <v xml:space="preserve">Mandatory Provider Type Validation Analysis; 
</v>
      </c>
      <c r="FG85" s="254" t="str">
        <f>IF(ISNUMBER(FIND(analysismethod10,'III_Plan comp 438.68 {Plan 6}'!CZ$15)),"",'III_Plan comp 438.68 {Plan 6}'!CZ$15&amp;analysismethod10)</f>
        <v xml:space="preserve">Mandatory Provider Type Validation Analysis; 
</v>
      </c>
    </row>
    <row r="86" spans="62:163" ht="14.45" thickTop="1"/>
    <row r="87" spans="62:163" ht="14.45" thickBot="1"/>
    <row r="88" spans="62:163" ht="14.45" thickTop="1">
      <c r="BJ88" s="268" t="s">
        <v>116</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c r="BJ89" s="268"/>
      <c r="BK89" s="266" t="str">
        <f>IF('I_State and program information'!$E$54="Yes","Plan Provider Directory Review"&amp;"; "&amp;CHAR(10)&amp;CHAR(10),"")</f>
        <v xml:space="preserve">Plan Provider Directory Review; 
</v>
      </c>
      <c r="BL89" s="251" t="str">
        <f>IF(ISNUMBER(FIND(analysismethod2,'III_Plan comp 438.68 {Plan 7}'!E$15)),"",'III_Plan comp 438.68 {Plan 7}'!E$15&amp;analysismethod2)</f>
        <v xml:space="preserve">Plan Provider Directory Review; 
</v>
      </c>
      <c r="BM89" s="251" t="str">
        <f>IF(ISNUMBER(FIND(analysismethod2,'III_Plan comp 438.68 {Plan 7}'!F$15)),"",'III_Plan comp 438.68 {Plan 7}'!F$15&amp;analysismethod2)</f>
        <v xml:space="preserve">Plan Provider Directory Review; 
</v>
      </c>
      <c r="BN89" s="251" t="str">
        <f>IF(ISNUMBER(FIND(analysismethod2,'III_Plan comp 438.68 {Plan 7}'!G$15)),"",'III_Plan comp 438.68 {Plan 7}'!G$15&amp;analysismethod2)</f>
        <v xml:space="preserve">Plan Provider Directory Review; 
</v>
      </c>
      <c r="BO89" s="251" t="str">
        <f>IF(ISNUMBER(FIND(analysismethod2,'III_Plan comp 438.68 {Plan 7}'!H$15)),"",'III_Plan comp 438.68 {Plan 7}'!H$15&amp;analysismethod2)</f>
        <v xml:space="preserve">Plan Provider Directory Review; 
</v>
      </c>
      <c r="BP89" s="251" t="str">
        <f>IF(ISNUMBER(FIND(analysismethod2,'III_Plan comp 438.68 {Plan 7}'!I$15)),"",'III_Plan comp 438.68 {Plan 7}'!I$15&amp;analysismethod2)</f>
        <v xml:space="preserve">Plan Provider Directory Review; 
</v>
      </c>
      <c r="BQ89" s="251" t="str">
        <f>IF(ISNUMBER(FIND(analysismethod2,'III_Plan comp 438.68 {Plan 7}'!J$15)),"",'III_Plan comp 438.68 {Plan 7}'!J$15&amp;analysismethod2)</f>
        <v xml:space="preserve">Plan Provider Directory Review; 
</v>
      </c>
      <c r="BR89" s="251" t="str">
        <f>IF(ISNUMBER(FIND(analysismethod2,'III_Plan comp 438.68 {Plan 7}'!K$15)),"",'III_Plan comp 438.68 {Plan 7}'!K$15&amp;analysismethod2)</f>
        <v xml:space="preserve">Plan Provider Directory Review; 
</v>
      </c>
      <c r="BS89" s="251" t="str">
        <f>IF(ISNUMBER(FIND(analysismethod2,'III_Plan comp 438.68 {Plan 7}'!L$15)),"",'III_Plan comp 438.68 {Plan 7}'!L$15&amp;analysismethod2)</f>
        <v xml:space="preserve">Plan Provider Directory Review; 
</v>
      </c>
      <c r="BT89" s="251" t="str">
        <f>IF(ISNUMBER(FIND(analysismethod2,'III_Plan comp 438.68 {Plan 7}'!M$15)),"",'III_Plan comp 438.68 {Plan 7}'!M$15&amp;analysismethod2)</f>
        <v xml:space="preserve">Plan Provider Directory Review; 
</v>
      </c>
      <c r="BU89" s="251" t="str">
        <f>IF(ISNUMBER(FIND(analysismethod2,'III_Plan comp 438.68 {Plan 7}'!N$15)),"",'III_Plan comp 438.68 {Plan 7}'!N$15&amp;analysismethod2)</f>
        <v xml:space="preserve">Plan Provider Directory Review; 
</v>
      </c>
      <c r="BV89" s="251" t="str">
        <f>IF(ISNUMBER(FIND(analysismethod2,'III_Plan comp 438.68 {Plan 7}'!O$15)),"",'III_Plan comp 438.68 {Plan 7}'!O$15&amp;analysismethod2)</f>
        <v xml:space="preserve">Plan Provider Directory Review; 
</v>
      </c>
      <c r="BW89" s="251" t="str">
        <f>IF(ISNUMBER(FIND(analysismethod2,'III_Plan comp 438.68 {Plan 7}'!P$15)),"",'III_Plan comp 438.68 {Plan 7}'!P$15&amp;analysismethod2)</f>
        <v xml:space="preserve">Plan Provider Directory Review; 
</v>
      </c>
      <c r="BX89" s="251" t="str">
        <f>IF(ISNUMBER(FIND(analysismethod2,'III_Plan comp 438.68 {Plan 7}'!Q$15)),"",'III_Plan comp 438.68 {Plan 7}'!Q$15&amp;analysismethod2)</f>
        <v xml:space="preserve">Plan Provider Directory Review; 
</v>
      </c>
      <c r="BY89" s="251" t="str">
        <f>IF(ISNUMBER(FIND(analysismethod2,'III_Plan comp 438.68 {Plan 7}'!R$15)),"",'III_Plan comp 438.68 {Plan 7}'!R$15&amp;analysismethod2)</f>
        <v xml:space="preserve">Plan Provider Directory Review; 
</v>
      </c>
      <c r="BZ89" s="251" t="str">
        <f>IF(ISNUMBER(FIND(analysismethod2,'III_Plan comp 438.68 {Plan 7}'!S$15)),"",'III_Plan comp 438.68 {Plan 7}'!S$15&amp;analysismethod2)</f>
        <v xml:space="preserve">Plan Provider Directory Review; 
</v>
      </c>
      <c r="CA89" s="251" t="str">
        <f>IF(ISNUMBER(FIND(analysismethod2,'III_Plan comp 438.68 {Plan 7}'!T$15)),"",'III_Plan comp 438.68 {Plan 7}'!T$15&amp;analysismethod2)</f>
        <v xml:space="preserve">Plan Provider Directory Review; 
</v>
      </c>
      <c r="CB89" s="251" t="str">
        <f>IF(ISNUMBER(FIND(analysismethod2,'III_Plan comp 438.68 {Plan 7}'!U$15)),"",'III_Plan comp 438.68 {Plan 7}'!U$15&amp;analysismethod2)</f>
        <v xml:space="preserve">Plan Provider Directory Review; 
</v>
      </c>
      <c r="CC89" s="251" t="str">
        <f>IF(ISNUMBER(FIND(analysismethod2,'III_Plan comp 438.68 {Plan 7}'!V$15)),"",'III_Plan comp 438.68 {Plan 7}'!V$15&amp;analysismethod2)</f>
        <v xml:space="preserve">Plan Provider Directory Review; 
</v>
      </c>
      <c r="CD89" s="251" t="str">
        <f>IF(ISNUMBER(FIND(analysismethod2,'III_Plan comp 438.68 {Plan 7}'!W$15)),"",'III_Plan comp 438.68 {Plan 7}'!W$15&amp;analysismethod2)</f>
        <v xml:space="preserve">Plan Provider Directory Review; 
</v>
      </c>
      <c r="CE89" s="251" t="str">
        <f>IF(ISNUMBER(FIND(analysismethod2,'III_Plan comp 438.68 {Plan 7}'!X$15)),"",'III_Plan comp 438.68 {Plan 7}'!X$15&amp;analysismethod2)</f>
        <v xml:space="preserve">Plan Provider Directory Review; 
</v>
      </c>
      <c r="CF89" s="251" t="str">
        <f>IF(ISNUMBER(FIND(analysismethod2,'III_Plan comp 438.68 {Plan 7}'!Y$15)),"",'III_Plan comp 438.68 {Plan 7}'!Y$15&amp;analysismethod2)</f>
        <v xml:space="preserve">Plan Provider Directory Review; 
</v>
      </c>
      <c r="CG89" s="251" t="str">
        <f>IF(ISNUMBER(FIND(analysismethod2,'III_Plan comp 438.68 {Plan 7}'!Z$15)),"",'III_Plan comp 438.68 {Plan 7}'!Z$15&amp;analysismethod2)</f>
        <v xml:space="preserve">Plan Provider Directory Review; 
</v>
      </c>
      <c r="CH89" s="251" t="str">
        <f>IF(ISNUMBER(FIND(analysismethod2,'III_Plan comp 438.68 {Plan 7}'!AA$15)),"",'III_Plan comp 438.68 {Plan 7}'!AA$15&amp;analysismethod2)</f>
        <v xml:space="preserve">Plan Provider Directory Review; 
</v>
      </c>
      <c r="CI89" s="251" t="str">
        <f>IF(ISNUMBER(FIND(analysismethod2,'III_Plan comp 438.68 {Plan 7}'!AB$15)),"",'III_Plan comp 438.68 {Plan 7}'!AB$15&amp;analysismethod2)</f>
        <v xml:space="preserve">Plan Provider Directory Review; 
</v>
      </c>
      <c r="CJ89" s="251" t="str">
        <f>IF(ISNUMBER(FIND(analysismethod2,'III_Plan comp 438.68 {Plan 7}'!AC$15)),"",'III_Plan comp 438.68 {Plan 7}'!AC$15&amp;analysismethod2)</f>
        <v xml:space="preserve">Plan Provider Directory Review; 
</v>
      </c>
      <c r="CK89" s="251" t="str">
        <f>IF(ISNUMBER(FIND(analysismethod2,'III_Plan comp 438.68 {Plan 7}'!AD$15)),"",'III_Plan comp 438.68 {Plan 7}'!AD$15&amp;analysismethod2)</f>
        <v xml:space="preserve">Plan Provider Directory Review; 
</v>
      </c>
      <c r="CL89" s="251" t="str">
        <f>IF(ISNUMBER(FIND(analysismethod2,'III_Plan comp 438.68 {Plan 7}'!AE$15)),"",'III_Plan comp 438.68 {Plan 7}'!AE$15&amp;analysismethod2)</f>
        <v xml:space="preserve">Plan Provider Directory Review; 
</v>
      </c>
      <c r="CM89" s="251" t="str">
        <f>IF(ISNUMBER(FIND(analysismethod2,'III_Plan comp 438.68 {Plan 7}'!AF$15)),"",'III_Plan comp 438.68 {Plan 7}'!AF$15&amp;analysismethod2)</f>
        <v xml:space="preserve">Plan Provider Directory Review; 
</v>
      </c>
      <c r="CN89" s="251" t="str">
        <f>IF(ISNUMBER(FIND(analysismethod2,'III_Plan comp 438.68 {Plan 7}'!AG$15)),"",'III_Plan comp 438.68 {Plan 7}'!AG$15&amp;analysismethod2)</f>
        <v xml:space="preserve">Plan Provider Directory Review; 
</v>
      </c>
      <c r="CO89" s="251" t="str">
        <f>IF(ISNUMBER(FIND(analysismethod2,'III_Plan comp 438.68 {Plan 7}'!AH$15)),"",'III_Plan comp 438.68 {Plan 7}'!AH$15&amp;analysismethod2)</f>
        <v xml:space="preserve">Plan Provider Directory Review; 
</v>
      </c>
      <c r="CP89" s="251" t="str">
        <f>IF(ISNUMBER(FIND(analysismethod2,'III_Plan comp 438.68 {Plan 7}'!AI$15)),"",'III_Plan comp 438.68 {Plan 7}'!AI$15&amp;analysismethod2)</f>
        <v xml:space="preserve">Plan Provider Directory Review; 
</v>
      </c>
      <c r="CQ89" s="251" t="str">
        <f>IF(ISNUMBER(FIND(analysismethod2,'III_Plan comp 438.68 {Plan 7}'!AJ$15)),"",'III_Plan comp 438.68 {Plan 7}'!AJ$15&amp;analysismethod2)</f>
        <v xml:space="preserve">Plan Provider Directory Review; 
</v>
      </c>
      <c r="CR89" s="251" t="str">
        <f>IF(ISNUMBER(FIND(analysismethod2,'III_Plan comp 438.68 {Plan 7}'!AK$15)),"",'III_Plan comp 438.68 {Plan 7}'!AK$15&amp;analysismethod2)</f>
        <v xml:space="preserve">Plan Provider Directory Review; 
</v>
      </c>
      <c r="CS89" s="251" t="str">
        <f>IF(ISNUMBER(FIND(analysismethod2,'III_Plan comp 438.68 {Plan 7}'!AL$15)),"",'III_Plan comp 438.68 {Plan 7}'!AL$15&amp;analysismethod2)</f>
        <v xml:space="preserve">Plan Provider Directory Review; 
</v>
      </c>
      <c r="CT89" s="251" t="str">
        <f>IF(ISNUMBER(FIND(analysismethod2,'III_Plan comp 438.68 {Plan 7}'!AM$15)),"",'III_Plan comp 438.68 {Plan 7}'!AM$15&amp;analysismethod2)</f>
        <v xml:space="preserve">Plan Provider Directory Review; 
</v>
      </c>
      <c r="CU89" s="251" t="str">
        <f>IF(ISNUMBER(FIND(analysismethod2,'III_Plan comp 438.68 {Plan 7}'!AN$15)),"",'III_Plan comp 438.68 {Plan 7}'!AN$15&amp;analysismethod2)</f>
        <v xml:space="preserve">Plan Provider Directory Review; 
</v>
      </c>
      <c r="CV89" s="251" t="str">
        <f>IF(ISNUMBER(FIND(analysismethod2,'III_Plan comp 438.68 {Plan 7}'!AO$15)),"",'III_Plan comp 438.68 {Plan 7}'!AO$15&amp;analysismethod2)</f>
        <v xml:space="preserve">Plan Provider Directory Review; 
</v>
      </c>
      <c r="CW89" s="251" t="str">
        <f>IF(ISNUMBER(FIND(analysismethod2,'III_Plan comp 438.68 {Plan 7}'!AP$15)),"",'III_Plan comp 438.68 {Plan 7}'!AP$15&amp;analysismethod2)</f>
        <v xml:space="preserve">Plan Provider Directory Review; 
</v>
      </c>
      <c r="CX89" s="251" t="str">
        <f>IF(ISNUMBER(FIND(analysismethod2,'III_Plan comp 438.68 {Plan 7}'!AQ$15)),"",'III_Plan comp 438.68 {Plan 7}'!AQ$15&amp;analysismethod2)</f>
        <v xml:space="preserve">Plan Provider Directory Review; 
</v>
      </c>
      <c r="CY89" s="251" t="str">
        <f>IF(ISNUMBER(FIND(analysismethod2,'III_Plan comp 438.68 {Plan 7}'!AR$15)),"",'III_Plan comp 438.68 {Plan 7}'!AR$15&amp;analysismethod2)</f>
        <v xml:space="preserve">Plan Provider Directory Review; 
</v>
      </c>
      <c r="CZ89" s="251" t="str">
        <f>IF(ISNUMBER(FIND(analysismethod2,'III_Plan comp 438.68 {Plan 7}'!AS$15)),"",'III_Plan comp 438.68 {Plan 7}'!AS$15&amp;analysismethod2)</f>
        <v xml:space="preserve">Plan Provider Directory Review; 
</v>
      </c>
      <c r="DA89" s="251" t="str">
        <f>IF(ISNUMBER(FIND(analysismethod2,'III_Plan comp 438.68 {Plan 7}'!AT$15)),"",'III_Plan comp 438.68 {Plan 7}'!AT$15&amp;analysismethod2)</f>
        <v xml:space="preserve">Plan Provider Directory Review; 
</v>
      </c>
      <c r="DB89" s="251" t="str">
        <f>IF(ISNUMBER(FIND(analysismethod2,'III_Plan comp 438.68 {Plan 7}'!AU$15)),"",'III_Plan comp 438.68 {Plan 7}'!AU$15&amp;analysismethod2)</f>
        <v xml:space="preserve">Plan Provider Directory Review; 
</v>
      </c>
      <c r="DC89" s="251" t="str">
        <f>IF(ISNUMBER(FIND(analysismethod2,'III_Plan comp 438.68 {Plan 7}'!AV$15)),"",'III_Plan comp 438.68 {Plan 7}'!AV$15&amp;analysismethod2)</f>
        <v xml:space="preserve">Plan Provider Directory Review; 
</v>
      </c>
      <c r="DD89" s="251" t="str">
        <f>IF(ISNUMBER(FIND(analysismethod2,'III_Plan comp 438.68 {Plan 7}'!AW$15)),"",'III_Plan comp 438.68 {Plan 7}'!AW$15&amp;analysismethod2)</f>
        <v xml:space="preserve">Plan Provider Directory Review; 
</v>
      </c>
      <c r="DE89" s="251" t="str">
        <f>IF(ISNUMBER(FIND(analysismethod2,'III_Plan comp 438.68 {Plan 7}'!AX$15)),"",'III_Plan comp 438.68 {Plan 7}'!AX$15&amp;analysismethod2)</f>
        <v xml:space="preserve">Plan Provider Directory Review; 
</v>
      </c>
      <c r="DF89" s="251" t="str">
        <f>IF(ISNUMBER(FIND(analysismethod2,'III_Plan comp 438.68 {Plan 7}'!AY$15)),"",'III_Plan comp 438.68 {Plan 7}'!AY$15&amp;analysismethod2)</f>
        <v xml:space="preserve">Plan Provider Directory Review; 
</v>
      </c>
      <c r="DG89" s="251" t="str">
        <f>IF(ISNUMBER(FIND(analysismethod2,'III_Plan comp 438.68 {Plan 7}'!AZ$15)),"",'III_Plan comp 438.68 {Plan 7}'!AZ$15&amp;analysismethod2)</f>
        <v xml:space="preserve">Plan Provider Directory Review; 
</v>
      </c>
      <c r="DH89" s="251" t="str">
        <f>IF(ISNUMBER(FIND(analysismethod2,'III_Plan comp 438.68 {Plan 7}'!BA$15)),"",'III_Plan comp 438.68 {Plan 7}'!BA$15&amp;analysismethod2)</f>
        <v xml:space="preserve">Plan Provider Directory Review; 
</v>
      </c>
      <c r="DI89" s="251" t="str">
        <f>IF(ISNUMBER(FIND(analysismethod2,'III_Plan comp 438.68 {Plan 7}'!BB$15)),"",'III_Plan comp 438.68 {Plan 7}'!BB$15&amp;analysismethod2)</f>
        <v xml:space="preserve">Plan Provider Directory Review; 
</v>
      </c>
      <c r="DJ89" s="251" t="str">
        <f>IF(ISNUMBER(FIND(analysismethod2,'III_Plan comp 438.68 {Plan 7}'!BC$15)),"",'III_Plan comp 438.68 {Plan 7}'!BC$15&amp;analysismethod2)</f>
        <v xml:space="preserve">Plan Provider Directory Review; 
</v>
      </c>
      <c r="DK89" s="251" t="str">
        <f>IF(ISNUMBER(FIND(analysismethod2,'III_Plan comp 438.68 {Plan 7}'!BD$15)),"",'III_Plan comp 438.68 {Plan 7}'!BD$15&amp;analysismethod2)</f>
        <v xml:space="preserve">Plan Provider Directory Review; 
</v>
      </c>
      <c r="DL89" s="251" t="str">
        <f>IF(ISNUMBER(FIND(analysismethod2,'III_Plan comp 438.68 {Plan 7}'!BE$15)),"",'III_Plan comp 438.68 {Plan 7}'!BE$15&amp;analysismethod2)</f>
        <v xml:space="preserve">Plan Provider Directory Review; 
</v>
      </c>
      <c r="DM89" s="251" t="str">
        <f>IF(ISNUMBER(FIND(analysismethod2,'III_Plan comp 438.68 {Plan 7}'!BF$15)),"",'III_Plan comp 438.68 {Plan 7}'!BF$15&amp;analysismethod2)</f>
        <v xml:space="preserve">Plan Provider Directory Review; 
</v>
      </c>
      <c r="DN89" s="251" t="str">
        <f>IF(ISNUMBER(FIND(analysismethod2,'III_Plan comp 438.68 {Plan 7}'!BG$15)),"",'III_Plan comp 438.68 {Plan 7}'!BG$15&amp;analysismethod2)</f>
        <v xml:space="preserve">Plan Provider Directory Review; 
</v>
      </c>
      <c r="DO89" s="251" t="str">
        <f>IF(ISNUMBER(FIND(analysismethod2,'III_Plan comp 438.68 {Plan 7}'!BH$15)),"",'III_Plan comp 438.68 {Plan 7}'!BH$15&amp;analysismethod2)</f>
        <v xml:space="preserve">Plan Provider Directory Review; 
</v>
      </c>
      <c r="DP89" s="251" t="str">
        <f>IF(ISNUMBER(FIND(analysismethod2,'III_Plan comp 438.68 {Plan 7}'!BI$15)),"",'III_Plan comp 438.68 {Plan 7}'!BI$15&amp;analysismethod2)</f>
        <v xml:space="preserve">Plan Provider Directory Review; 
</v>
      </c>
      <c r="DQ89" s="251" t="str">
        <f>IF(ISNUMBER(FIND(analysismethod2,'III_Plan comp 438.68 {Plan 7}'!BJ$15)),"",'III_Plan comp 438.68 {Plan 7}'!BJ$15&amp;analysismethod2)</f>
        <v xml:space="preserve">Plan Provider Directory Review; 
</v>
      </c>
      <c r="DR89" s="251" t="str">
        <f>IF(ISNUMBER(FIND(analysismethod2,'III_Plan comp 438.68 {Plan 7}'!BK$15)),"",'III_Plan comp 438.68 {Plan 7}'!BK$15&amp;analysismethod2)</f>
        <v xml:space="preserve">Plan Provider Directory Review; 
</v>
      </c>
      <c r="DS89" s="251" t="str">
        <f>IF(ISNUMBER(FIND(analysismethod2,'III_Plan comp 438.68 {Plan 7}'!BL$15)),"",'III_Plan comp 438.68 {Plan 7}'!BL$15&amp;analysismethod2)</f>
        <v xml:space="preserve">Plan Provider Directory Review; 
</v>
      </c>
      <c r="DT89" s="251" t="str">
        <f>IF(ISNUMBER(FIND(analysismethod2,'III_Plan comp 438.68 {Plan 7}'!BM$15)),"",'III_Plan comp 438.68 {Plan 7}'!BM$15&amp;analysismethod2)</f>
        <v xml:space="preserve">Plan Provider Directory Review; 
</v>
      </c>
      <c r="DU89" s="251" t="str">
        <f>IF(ISNUMBER(FIND(analysismethod2,'III_Plan comp 438.68 {Plan 7}'!BN$15)),"",'III_Plan comp 438.68 {Plan 7}'!BN$15&amp;analysismethod2)</f>
        <v xml:space="preserve">Plan Provider Directory Review; 
</v>
      </c>
      <c r="DV89" s="251" t="str">
        <f>IF(ISNUMBER(FIND(analysismethod2,'III_Plan comp 438.68 {Plan 7}'!BO$15)),"",'III_Plan comp 438.68 {Plan 7}'!BO$15&amp;analysismethod2)</f>
        <v xml:space="preserve">Plan Provider Directory Review; 
</v>
      </c>
      <c r="DW89" s="251" t="str">
        <f>IF(ISNUMBER(FIND(analysismethod2,'III_Plan comp 438.68 {Plan 7}'!BP$15)),"",'III_Plan comp 438.68 {Plan 7}'!BP$15&amp;analysismethod2)</f>
        <v xml:space="preserve">Plan Provider Directory Review; 
</v>
      </c>
      <c r="DX89" s="251" t="str">
        <f>IF(ISNUMBER(FIND(analysismethod2,'III_Plan comp 438.68 {Plan 7}'!BQ$15)),"",'III_Plan comp 438.68 {Plan 7}'!BQ$15&amp;analysismethod2)</f>
        <v xml:space="preserve">Plan Provider Directory Review; 
</v>
      </c>
      <c r="DY89" s="251" t="str">
        <f>IF(ISNUMBER(FIND(analysismethod2,'III_Plan comp 438.68 {Plan 7}'!BR$15)),"",'III_Plan comp 438.68 {Plan 7}'!BR$15&amp;analysismethod2)</f>
        <v xml:space="preserve">Plan Provider Directory Review; 
</v>
      </c>
      <c r="DZ89" s="251" t="str">
        <f>IF(ISNUMBER(FIND(analysismethod2,'III_Plan comp 438.68 {Plan 7}'!BS$15)),"",'III_Plan comp 438.68 {Plan 7}'!BS$15&amp;analysismethod2)</f>
        <v xml:space="preserve">Plan Provider Directory Review; 
</v>
      </c>
      <c r="EA89" s="251" t="str">
        <f>IF(ISNUMBER(FIND(analysismethod2,'III_Plan comp 438.68 {Plan 7}'!BT$15)),"",'III_Plan comp 438.68 {Plan 7}'!BT$15&amp;analysismethod2)</f>
        <v xml:space="preserve">Plan Provider Directory Review; 
</v>
      </c>
      <c r="EB89" s="251" t="str">
        <f>IF(ISNUMBER(FIND(analysismethod2,'III_Plan comp 438.68 {Plan 7}'!BU$15)),"",'III_Plan comp 438.68 {Plan 7}'!BU$15&amp;analysismethod2)</f>
        <v xml:space="preserve">Plan Provider Directory Review; 
</v>
      </c>
      <c r="EC89" s="251" t="str">
        <f>IF(ISNUMBER(FIND(analysismethod2,'III_Plan comp 438.68 {Plan 7}'!BV$15)),"",'III_Plan comp 438.68 {Plan 7}'!BV$15&amp;analysismethod2)</f>
        <v xml:space="preserve">Plan Provider Directory Review; 
</v>
      </c>
      <c r="ED89" s="251" t="str">
        <f>IF(ISNUMBER(FIND(analysismethod2,'III_Plan comp 438.68 {Plan 7}'!BW$15)),"",'III_Plan comp 438.68 {Plan 7}'!BW$15&amp;analysismethod2)</f>
        <v xml:space="preserve">Plan Provider Directory Review; 
</v>
      </c>
      <c r="EE89" s="251" t="str">
        <f>IF(ISNUMBER(FIND(analysismethod2,'III_Plan comp 438.68 {Plan 7}'!BX$15)),"",'III_Plan comp 438.68 {Plan 7}'!BX$15&amp;analysismethod2)</f>
        <v xml:space="preserve">Plan Provider Directory Review; 
</v>
      </c>
      <c r="EF89" s="251" t="str">
        <f>IF(ISNUMBER(FIND(analysismethod2,'III_Plan comp 438.68 {Plan 7}'!BY$15)),"",'III_Plan comp 438.68 {Plan 7}'!BY$15&amp;analysismethod2)</f>
        <v xml:space="preserve">Plan Provider Directory Review; 
</v>
      </c>
      <c r="EG89" s="251" t="str">
        <f>IF(ISNUMBER(FIND(analysismethod2,'III_Plan comp 438.68 {Plan 7}'!BZ$15)),"",'III_Plan comp 438.68 {Plan 7}'!BZ$15&amp;analysismethod2)</f>
        <v xml:space="preserve">Plan Provider Directory Review; 
</v>
      </c>
      <c r="EH89" s="251" t="str">
        <f>IF(ISNUMBER(FIND(analysismethod2,'III_Plan comp 438.68 {Plan 7}'!CA$15)),"",'III_Plan comp 438.68 {Plan 7}'!CA$15&amp;analysismethod2)</f>
        <v xml:space="preserve">Plan Provider Directory Review; 
</v>
      </c>
      <c r="EI89" s="251" t="str">
        <f>IF(ISNUMBER(FIND(analysismethod2,'III_Plan comp 438.68 {Plan 7}'!CB$15)),"",'III_Plan comp 438.68 {Plan 7}'!CB$15&amp;analysismethod2)</f>
        <v xml:space="preserve">Plan Provider Directory Review; 
</v>
      </c>
      <c r="EJ89" s="251" t="str">
        <f>IF(ISNUMBER(FIND(analysismethod2,'III_Plan comp 438.68 {Plan 7}'!CC$15)),"",'III_Plan comp 438.68 {Plan 7}'!CC$15&amp;analysismethod2)</f>
        <v xml:space="preserve">Plan Provider Directory Review; 
</v>
      </c>
      <c r="EK89" s="251" t="str">
        <f>IF(ISNUMBER(FIND(analysismethod2,'III_Plan comp 438.68 {Plan 7}'!CD$15)),"",'III_Plan comp 438.68 {Plan 7}'!CD$15&amp;analysismethod2)</f>
        <v xml:space="preserve">Plan Provider Directory Review; 
</v>
      </c>
      <c r="EL89" s="251" t="str">
        <f>IF(ISNUMBER(FIND(analysismethod2,'III_Plan comp 438.68 {Plan 7}'!CE$15)),"",'III_Plan comp 438.68 {Plan 7}'!CE$15&amp;analysismethod2)</f>
        <v xml:space="preserve">Plan Provider Directory Review; 
</v>
      </c>
      <c r="EM89" s="251" t="str">
        <f>IF(ISNUMBER(FIND(analysismethod2,'III_Plan comp 438.68 {Plan 7}'!CF$15)),"",'III_Plan comp 438.68 {Plan 7}'!CF$15&amp;analysismethod2)</f>
        <v xml:space="preserve">Plan Provider Directory Review; 
</v>
      </c>
      <c r="EN89" s="251" t="str">
        <f>IF(ISNUMBER(FIND(analysismethod2,'III_Plan comp 438.68 {Plan 7}'!CG$15)),"",'III_Plan comp 438.68 {Plan 7}'!CG$15&amp;analysismethod2)</f>
        <v xml:space="preserve">Plan Provider Directory Review; 
</v>
      </c>
      <c r="EO89" s="251" t="str">
        <f>IF(ISNUMBER(FIND(analysismethod2,'III_Plan comp 438.68 {Plan 7}'!CH$15)),"",'III_Plan comp 438.68 {Plan 7}'!CH$15&amp;analysismethod2)</f>
        <v xml:space="preserve">Plan Provider Directory Review; 
</v>
      </c>
      <c r="EP89" s="251" t="str">
        <f>IF(ISNUMBER(FIND(analysismethod2,'III_Plan comp 438.68 {Plan 7}'!CI$15)),"",'III_Plan comp 438.68 {Plan 7}'!CI$15&amp;analysismethod2)</f>
        <v xml:space="preserve">Plan Provider Directory Review; 
</v>
      </c>
      <c r="EQ89" s="251" t="str">
        <f>IF(ISNUMBER(FIND(analysismethod2,'III_Plan comp 438.68 {Plan 7}'!CJ$15)),"",'III_Plan comp 438.68 {Plan 7}'!CJ$15&amp;analysismethod2)</f>
        <v xml:space="preserve">Plan Provider Directory Review; 
</v>
      </c>
      <c r="ER89" s="251" t="str">
        <f>IF(ISNUMBER(FIND(analysismethod2,'III_Plan comp 438.68 {Plan 7}'!CK$15)),"",'III_Plan comp 438.68 {Plan 7}'!CK$15&amp;analysismethod2)</f>
        <v xml:space="preserve">Plan Provider Directory Review; 
</v>
      </c>
      <c r="ES89" s="251" t="str">
        <f>IF(ISNUMBER(FIND(analysismethod2,'III_Plan comp 438.68 {Plan 7}'!CL$15)),"",'III_Plan comp 438.68 {Plan 7}'!CL$15&amp;analysismethod2)</f>
        <v xml:space="preserve">Plan Provider Directory Review; 
</v>
      </c>
      <c r="ET89" s="251" t="str">
        <f>IF(ISNUMBER(FIND(analysismethod2,'III_Plan comp 438.68 {Plan 7}'!CM$15)),"",'III_Plan comp 438.68 {Plan 7}'!CM$15&amp;analysismethod2)</f>
        <v xml:space="preserve">Plan Provider Directory Review; 
</v>
      </c>
      <c r="EU89" s="251" t="str">
        <f>IF(ISNUMBER(FIND(analysismethod2,'III_Plan comp 438.68 {Plan 7}'!CN$15)),"",'III_Plan comp 438.68 {Plan 7}'!CN$15&amp;analysismethod2)</f>
        <v xml:space="preserve">Plan Provider Directory Review; 
</v>
      </c>
      <c r="EV89" s="251" t="str">
        <f>IF(ISNUMBER(FIND(analysismethod2,'III_Plan comp 438.68 {Plan 7}'!CO$15)),"",'III_Plan comp 438.68 {Plan 7}'!CO$15&amp;analysismethod2)</f>
        <v xml:space="preserve">Plan Provider Directory Review; 
</v>
      </c>
      <c r="EW89" s="251" t="str">
        <f>IF(ISNUMBER(FIND(analysismethod2,'III_Plan comp 438.68 {Plan 7}'!CP$15)),"",'III_Plan comp 438.68 {Plan 7}'!CP$15&amp;analysismethod2)</f>
        <v xml:space="preserve">Plan Provider Directory Review; 
</v>
      </c>
      <c r="EX89" s="251" t="str">
        <f>IF(ISNUMBER(FIND(analysismethod2,'III_Plan comp 438.68 {Plan 7}'!CQ$15)),"",'III_Plan comp 438.68 {Plan 7}'!CQ$15&amp;analysismethod2)</f>
        <v xml:space="preserve">Plan Provider Directory Review; 
</v>
      </c>
      <c r="EY89" s="251" t="str">
        <f>IF(ISNUMBER(FIND(analysismethod2,'III_Plan comp 438.68 {Plan 7}'!CR$15)),"",'III_Plan comp 438.68 {Plan 7}'!CR$15&amp;analysismethod2)</f>
        <v xml:space="preserve">Plan Provider Directory Review; 
</v>
      </c>
      <c r="EZ89" s="251" t="str">
        <f>IF(ISNUMBER(FIND(analysismethod2,'III_Plan comp 438.68 {Plan 7}'!CS$15)),"",'III_Plan comp 438.68 {Plan 7}'!CS$15&amp;analysismethod2)</f>
        <v xml:space="preserve">Plan Provider Directory Review; 
</v>
      </c>
      <c r="FA89" s="251" t="str">
        <f>IF(ISNUMBER(FIND(analysismethod2,'III_Plan comp 438.68 {Plan 7}'!CT$15)),"",'III_Plan comp 438.68 {Plan 7}'!CT$15&amp;analysismethod2)</f>
        <v xml:space="preserve">Plan Provider Directory Review; 
</v>
      </c>
      <c r="FB89" s="251" t="str">
        <f>IF(ISNUMBER(FIND(analysismethod2,'III_Plan comp 438.68 {Plan 7}'!CU$15)),"",'III_Plan comp 438.68 {Plan 7}'!CU$15&amp;analysismethod2)</f>
        <v xml:space="preserve">Plan Provider Directory Review; 
</v>
      </c>
      <c r="FC89" s="251" t="str">
        <f>IF(ISNUMBER(FIND(analysismethod2,'III_Plan comp 438.68 {Plan 7}'!CV$15)),"",'III_Plan comp 438.68 {Plan 7}'!CV$15&amp;analysismethod2)</f>
        <v xml:space="preserve">Plan Provider Directory Review; 
</v>
      </c>
      <c r="FD89" s="251" t="str">
        <f>IF(ISNUMBER(FIND(analysismethod2,'III_Plan comp 438.68 {Plan 7}'!CW$15)),"",'III_Plan comp 438.68 {Plan 7}'!CW$15&amp;analysismethod2)</f>
        <v xml:space="preserve">Plan Provider Directory Review; 
</v>
      </c>
      <c r="FE89" s="251" t="str">
        <f>IF(ISNUMBER(FIND(analysismethod2,'III_Plan comp 438.68 {Plan 7}'!CX$15)),"",'III_Plan comp 438.68 {Plan 7}'!CX$15&amp;analysismethod2)</f>
        <v xml:space="preserve">Plan Provider Directory Review; 
</v>
      </c>
      <c r="FF89" s="251" t="str">
        <f>IF(ISNUMBER(FIND(analysismethod2,'III_Plan comp 438.68 {Plan 7}'!CY$15)),"",'III_Plan comp 438.68 {Plan 7}'!CY$15&amp;analysismethod2)</f>
        <v xml:space="preserve">Plan Provider Directory Review; 
</v>
      </c>
      <c r="FG89" s="251" t="str">
        <f>IF(ISNUMBER(FIND(analysismethod2,'III_Plan comp 438.68 {Plan 7}'!CZ$15)),"",'III_Plan comp 438.68 {Plan 7}'!CZ$15&amp;analysismethod2)</f>
        <v xml:space="preserve">Plan Provider Directory Review;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xml:space="preserve">Review of Grievances Related to Access; 
</v>
      </c>
      <c r="BL93" s="251" t="str">
        <f>IF(ISNUMBER(FIND(analysismethod6,'III_Plan comp 438.68 {Plan 7}'!E$15)),"",'III_Plan comp 438.68 {Plan 7}'!E$15&amp;analysismethod6)</f>
        <v xml:space="preserve">Review of Grievances Related to Access; 
</v>
      </c>
      <c r="BM93" s="251" t="str">
        <f>IF(ISNUMBER(FIND(analysismethod6,'III_Plan comp 438.68 {Plan 7}'!F$15)),"",'III_Plan comp 438.68 {Plan 7}'!F$15&amp;analysismethod6)</f>
        <v xml:space="preserve">Review of Grievances Related to Access; 
</v>
      </c>
      <c r="BN93" s="251" t="str">
        <f>IF(ISNUMBER(FIND(analysismethod6,'III_Plan comp 438.68 {Plan 7}'!G$15)),"",'III_Plan comp 438.68 {Plan 7}'!G$15&amp;analysismethod6)</f>
        <v xml:space="preserve">Review of Grievances Related to Access; 
</v>
      </c>
      <c r="BO93" s="251" t="str">
        <f>IF(ISNUMBER(FIND(analysismethod6,'III_Plan comp 438.68 {Plan 7}'!H$15)),"",'III_Plan comp 438.68 {Plan 7}'!H$15&amp;analysismethod6)</f>
        <v xml:space="preserve">Review of Grievances Related to Access; 
</v>
      </c>
      <c r="BP93" s="251" t="str">
        <f>IF(ISNUMBER(FIND(analysismethod6,'III_Plan comp 438.68 {Plan 7}'!I$15)),"",'III_Plan comp 438.68 {Plan 7}'!I$15&amp;analysismethod6)</f>
        <v xml:space="preserve">Review of Grievances Related to Access; 
</v>
      </c>
      <c r="BQ93" s="251" t="str">
        <f>IF(ISNUMBER(FIND(analysismethod6,'III_Plan comp 438.68 {Plan 7}'!J$15)),"",'III_Plan comp 438.68 {Plan 7}'!J$15&amp;analysismethod6)</f>
        <v xml:space="preserve">Review of Grievances Related to Access; 
</v>
      </c>
      <c r="BR93" s="251" t="str">
        <f>IF(ISNUMBER(FIND(analysismethod6,'III_Plan comp 438.68 {Plan 7}'!K$15)),"",'III_Plan comp 438.68 {Plan 7}'!K$15&amp;analysismethod6)</f>
        <v xml:space="preserve">Review of Grievances Related to Access; 
</v>
      </c>
      <c r="BS93" s="251" t="str">
        <f>IF(ISNUMBER(FIND(analysismethod6,'III_Plan comp 438.68 {Plan 7}'!L$15)),"",'III_Plan comp 438.68 {Plan 7}'!L$15&amp;analysismethod6)</f>
        <v xml:space="preserve">Review of Grievances Related to Access; 
</v>
      </c>
      <c r="BT93" s="251" t="str">
        <f>IF(ISNUMBER(FIND(analysismethod6,'III_Plan comp 438.68 {Plan 7}'!M$15)),"",'III_Plan comp 438.68 {Plan 7}'!M$15&amp;analysismethod6)</f>
        <v xml:space="preserve">Review of Grievances Related to Access; 
</v>
      </c>
      <c r="BU93" s="251" t="str">
        <f>IF(ISNUMBER(FIND(analysismethod6,'III_Plan comp 438.68 {Plan 7}'!N$15)),"",'III_Plan comp 438.68 {Plan 7}'!N$15&amp;analysismethod6)</f>
        <v xml:space="preserve">Review of Grievances Related to Access; 
</v>
      </c>
      <c r="BV93" s="251" t="str">
        <f>IF(ISNUMBER(FIND(analysismethod6,'III_Plan comp 438.68 {Plan 7}'!O$15)),"",'III_Plan comp 438.68 {Plan 7}'!O$15&amp;analysismethod6)</f>
        <v xml:space="preserve">Review of Grievances Related to Access; 
</v>
      </c>
      <c r="BW93" s="251" t="str">
        <f>IF(ISNUMBER(FIND(analysismethod6,'III_Plan comp 438.68 {Plan 7}'!P$15)),"",'III_Plan comp 438.68 {Plan 7}'!P$15&amp;analysismethod6)</f>
        <v xml:space="preserve">Review of Grievances Related to Access; 
</v>
      </c>
      <c r="BX93" s="251" t="str">
        <f>IF(ISNUMBER(FIND(analysismethod6,'III_Plan comp 438.68 {Plan 7}'!Q$15)),"",'III_Plan comp 438.68 {Plan 7}'!Q$15&amp;analysismethod6)</f>
        <v xml:space="preserve">Review of Grievances Related to Access; 
</v>
      </c>
      <c r="BY93" s="251" t="str">
        <f>IF(ISNUMBER(FIND(analysismethod6,'III_Plan comp 438.68 {Plan 7}'!R$15)),"",'III_Plan comp 438.68 {Plan 7}'!R$15&amp;analysismethod6)</f>
        <v xml:space="preserve">Review of Grievances Related to Access; 
</v>
      </c>
      <c r="BZ93" s="251" t="str">
        <f>IF(ISNUMBER(FIND(analysismethod6,'III_Plan comp 438.68 {Plan 7}'!S$15)),"",'III_Plan comp 438.68 {Plan 7}'!S$15&amp;analysismethod6)</f>
        <v xml:space="preserve">Review of Grievances Related to Access; 
</v>
      </c>
      <c r="CA93" s="251" t="str">
        <f>IF(ISNUMBER(FIND(analysismethod6,'III_Plan comp 438.68 {Plan 7}'!T$15)),"",'III_Plan comp 438.68 {Plan 7}'!T$15&amp;analysismethod6)</f>
        <v xml:space="preserve">Review of Grievances Related to Access; 
</v>
      </c>
      <c r="CB93" s="251" t="str">
        <f>IF(ISNUMBER(FIND(analysismethod6,'III_Plan comp 438.68 {Plan 7}'!U$15)),"",'III_Plan comp 438.68 {Plan 7}'!U$15&amp;analysismethod6)</f>
        <v xml:space="preserve">Review of Grievances Related to Access; 
</v>
      </c>
      <c r="CC93" s="251" t="str">
        <f>IF(ISNUMBER(FIND(analysismethod6,'III_Plan comp 438.68 {Plan 7}'!V$15)),"",'III_Plan comp 438.68 {Plan 7}'!V$15&amp;analysismethod6)</f>
        <v xml:space="preserve">Review of Grievances Related to Access; 
</v>
      </c>
      <c r="CD93" s="251" t="str">
        <f>IF(ISNUMBER(FIND(analysismethod6,'III_Plan comp 438.68 {Plan 7}'!W$15)),"",'III_Plan comp 438.68 {Plan 7}'!W$15&amp;analysismethod6)</f>
        <v xml:space="preserve">Review of Grievances Related to Access; 
</v>
      </c>
      <c r="CE93" s="251" t="str">
        <f>IF(ISNUMBER(FIND(analysismethod6,'III_Plan comp 438.68 {Plan 7}'!X$15)),"",'III_Plan comp 438.68 {Plan 7}'!X$15&amp;analysismethod6)</f>
        <v xml:space="preserve">Review of Grievances Related to Access; 
</v>
      </c>
      <c r="CF93" s="251" t="str">
        <f>IF(ISNUMBER(FIND(analysismethod6,'III_Plan comp 438.68 {Plan 7}'!Y$15)),"",'III_Plan comp 438.68 {Plan 7}'!Y$15&amp;analysismethod6)</f>
        <v xml:space="preserve">Review of Grievances Related to Access; 
</v>
      </c>
      <c r="CG93" s="251" t="str">
        <f>IF(ISNUMBER(FIND(analysismethod6,'III_Plan comp 438.68 {Plan 7}'!Z$15)),"",'III_Plan comp 438.68 {Plan 7}'!Z$15&amp;analysismethod6)</f>
        <v xml:space="preserve">Review of Grievances Related to Access; 
</v>
      </c>
      <c r="CH93" s="251" t="str">
        <f>IF(ISNUMBER(FIND(analysismethod6,'III_Plan comp 438.68 {Plan 7}'!AA$15)),"",'III_Plan comp 438.68 {Plan 7}'!AA$15&amp;analysismethod6)</f>
        <v xml:space="preserve">Review of Grievances Related to Access; 
</v>
      </c>
      <c r="CI93" s="251" t="str">
        <f>IF(ISNUMBER(FIND(analysismethod6,'III_Plan comp 438.68 {Plan 7}'!AB$15)),"",'III_Plan comp 438.68 {Plan 7}'!AB$15&amp;analysismethod6)</f>
        <v xml:space="preserve">Review of Grievances Related to Access; 
</v>
      </c>
      <c r="CJ93" s="251" t="str">
        <f>IF(ISNUMBER(FIND(analysismethod6,'III_Plan comp 438.68 {Plan 7}'!AC$15)),"",'III_Plan comp 438.68 {Plan 7}'!AC$15&amp;analysismethod6)</f>
        <v xml:space="preserve">Review of Grievances Related to Access; 
</v>
      </c>
      <c r="CK93" s="251" t="str">
        <f>IF(ISNUMBER(FIND(analysismethod6,'III_Plan comp 438.68 {Plan 7}'!AD$15)),"",'III_Plan comp 438.68 {Plan 7}'!AD$15&amp;analysismethod6)</f>
        <v xml:space="preserve">Review of Grievances Related to Access; 
</v>
      </c>
      <c r="CL93" s="251" t="str">
        <f>IF(ISNUMBER(FIND(analysismethod6,'III_Plan comp 438.68 {Plan 7}'!AE$15)),"",'III_Plan comp 438.68 {Plan 7}'!AE$15&amp;analysismethod6)</f>
        <v xml:space="preserve">Review of Grievances Related to Access; 
</v>
      </c>
      <c r="CM93" s="251" t="str">
        <f>IF(ISNUMBER(FIND(analysismethod6,'III_Plan comp 438.68 {Plan 7}'!AF$15)),"",'III_Plan comp 438.68 {Plan 7}'!AF$15&amp;analysismethod6)</f>
        <v xml:space="preserve">Review of Grievances Related to Access; 
</v>
      </c>
      <c r="CN93" s="251" t="str">
        <f>IF(ISNUMBER(FIND(analysismethod6,'III_Plan comp 438.68 {Plan 7}'!AG$15)),"",'III_Plan comp 438.68 {Plan 7}'!AG$15&amp;analysismethod6)</f>
        <v xml:space="preserve">Review of Grievances Related to Access; 
</v>
      </c>
      <c r="CO93" s="251" t="str">
        <f>IF(ISNUMBER(FIND(analysismethod6,'III_Plan comp 438.68 {Plan 7}'!AH$15)),"",'III_Plan comp 438.68 {Plan 7}'!AH$15&amp;analysismethod6)</f>
        <v xml:space="preserve">Review of Grievances Related to Access; 
</v>
      </c>
      <c r="CP93" s="251" t="str">
        <f>IF(ISNUMBER(FIND(analysismethod6,'III_Plan comp 438.68 {Plan 7}'!AI$15)),"",'III_Plan comp 438.68 {Plan 7}'!AI$15&amp;analysismethod6)</f>
        <v xml:space="preserve">Review of Grievances Related to Access; 
</v>
      </c>
      <c r="CQ93" s="251" t="str">
        <f>IF(ISNUMBER(FIND(analysismethod6,'III_Plan comp 438.68 {Plan 7}'!AJ$15)),"",'III_Plan comp 438.68 {Plan 7}'!AJ$15&amp;analysismethod6)</f>
        <v xml:space="preserve">Review of Grievances Related to Access; 
</v>
      </c>
      <c r="CR93" s="251" t="str">
        <f>IF(ISNUMBER(FIND(analysismethod6,'III_Plan comp 438.68 {Plan 7}'!AK$15)),"",'III_Plan comp 438.68 {Plan 7}'!AK$15&amp;analysismethod6)</f>
        <v xml:space="preserve">Review of Grievances Related to Access; 
</v>
      </c>
      <c r="CS93" s="251" t="str">
        <f>IF(ISNUMBER(FIND(analysismethod6,'III_Plan comp 438.68 {Plan 7}'!AL$15)),"",'III_Plan comp 438.68 {Plan 7}'!AL$15&amp;analysismethod6)</f>
        <v xml:space="preserve">Review of Grievances Related to Access; 
</v>
      </c>
      <c r="CT93" s="251" t="str">
        <f>IF(ISNUMBER(FIND(analysismethod6,'III_Plan comp 438.68 {Plan 7}'!AM$15)),"",'III_Plan comp 438.68 {Plan 7}'!AM$15&amp;analysismethod6)</f>
        <v xml:space="preserve">Review of Grievances Related to Access; 
</v>
      </c>
      <c r="CU93" s="251" t="str">
        <f>IF(ISNUMBER(FIND(analysismethod6,'III_Plan comp 438.68 {Plan 7}'!AN$15)),"",'III_Plan comp 438.68 {Plan 7}'!AN$15&amp;analysismethod6)</f>
        <v xml:space="preserve">Review of Grievances Related to Access; 
</v>
      </c>
      <c r="CV93" s="251" t="str">
        <f>IF(ISNUMBER(FIND(analysismethod6,'III_Plan comp 438.68 {Plan 7}'!AO$15)),"",'III_Plan comp 438.68 {Plan 7}'!AO$15&amp;analysismethod6)</f>
        <v xml:space="preserve">Review of Grievances Related to Access; 
</v>
      </c>
      <c r="CW93" s="251" t="str">
        <f>IF(ISNUMBER(FIND(analysismethod6,'III_Plan comp 438.68 {Plan 7}'!AP$15)),"",'III_Plan comp 438.68 {Plan 7}'!AP$15&amp;analysismethod6)</f>
        <v xml:space="preserve">Review of Grievances Related to Access; 
</v>
      </c>
      <c r="CX93" s="251" t="str">
        <f>IF(ISNUMBER(FIND(analysismethod6,'III_Plan comp 438.68 {Plan 7}'!AQ$15)),"",'III_Plan comp 438.68 {Plan 7}'!AQ$15&amp;analysismethod6)</f>
        <v xml:space="preserve">Review of Grievances Related to Access; 
</v>
      </c>
      <c r="CY93" s="251" t="str">
        <f>IF(ISNUMBER(FIND(analysismethod6,'III_Plan comp 438.68 {Plan 7}'!AR$15)),"",'III_Plan comp 438.68 {Plan 7}'!AR$15&amp;analysismethod6)</f>
        <v xml:space="preserve">Review of Grievances Related to Access; 
</v>
      </c>
      <c r="CZ93" s="251" t="str">
        <f>IF(ISNUMBER(FIND(analysismethod6,'III_Plan comp 438.68 {Plan 7}'!AS$15)),"",'III_Plan comp 438.68 {Plan 7}'!AS$15&amp;analysismethod6)</f>
        <v xml:space="preserve">Review of Grievances Related to Access; 
</v>
      </c>
      <c r="DA93" s="251" t="str">
        <f>IF(ISNUMBER(FIND(analysismethod6,'III_Plan comp 438.68 {Plan 7}'!AT$15)),"",'III_Plan comp 438.68 {Plan 7}'!AT$15&amp;analysismethod6)</f>
        <v xml:space="preserve">Review of Grievances Related to Access; 
</v>
      </c>
      <c r="DB93" s="251" t="str">
        <f>IF(ISNUMBER(FIND(analysismethod6,'III_Plan comp 438.68 {Plan 7}'!AU$15)),"",'III_Plan comp 438.68 {Plan 7}'!AU$15&amp;analysismethod6)</f>
        <v xml:space="preserve">Review of Grievances Related to Access; 
</v>
      </c>
      <c r="DC93" s="251" t="str">
        <f>IF(ISNUMBER(FIND(analysismethod6,'III_Plan comp 438.68 {Plan 7}'!AV$15)),"",'III_Plan comp 438.68 {Plan 7}'!AV$15&amp;analysismethod6)</f>
        <v xml:space="preserve">Review of Grievances Related to Access; 
</v>
      </c>
      <c r="DD93" s="251" t="str">
        <f>IF(ISNUMBER(FIND(analysismethod6,'III_Plan comp 438.68 {Plan 7}'!AW$15)),"",'III_Plan comp 438.68 {Plan 7}'!AW$15&amp;analysismethod6)</f>
        <v xml:space="preserve">Review of Grievances Related to Access; 
</v>
      </c>
      <c r="DE93" s="251" t="str">
        <f>IF(ISNUMBER(FIND(analysismethod6,'III_Plan comp 438.68 {Plan 7}'!AX$15)),"",'III_Plan comp 438.68 {Plan 7}'!AX$15&amp;analysismethod6)</f>
        <v xml:space="preserve">Review of Grievances Related to Access; 
</v>
      </c>
      <c r="DF93" s="251" t="str">
        <f>IF(ISNUMBER(FIND(analysismethod6,'III_Plan comp 438.68 {Plan 7}'!AY$15)),"",'III_Plan comp 438.68 {Plan 7}'!AY$15&amp;analysismethod6)</f>
        <v xml:space="preserve">Review of Grievances Related to Access; 
</v>
      </c>
      <c r="DG93" s="251" t="str">
        <f>IF(ISNUMBER(FIND(analysismethod6,'III_Plan comp 438.68 {Plan 7}'!AZ$15)),"",'III_Plan comp 438.68 {Plan 7}'!AZ$15&amp;analysismethod6)</f>
        <v xml:space="preserve">Review of Grievances Related to Access; 
</v>
      </c>
      <c r="DH93" s="251" t="str">
        <f>IF(ISNUMBER(FIND(analysismethod6,'III_Plan comp 438.68 {Plan 7}'!BA$15)),"",'III_Plan comp 438.68 {Plan 7}'!BA$15&amp;analysismethod6)</f>
        <v xml:space="preserve">Review of Grievances Related to Access; 
</v>
      </c>
      <c r="DI93" s="251" t="str">
        <f>IF(ISNUMBER(FIND(analysismethod6,'III_Plan comp 438.68 {Plan 7}'!BB$15)),"",'III_Plan comp 438.68 {Plan 7}'!BB$15&amp;analysismethod6)</f>
        <v xml:space="preserve">Review of Grievances Related to Access; 
</v>
      </c>
      <c r="DJ93" s="251" t="str">
        <f>IF(ISNUMBER(FIND(analysismethod6,'III_Plan comp 438.68 {Plan 7}'!BC$15)),"",'III_Plan comp 438.68 {Plan 7}'!BC$15&amp;analysismethod6)</f>
        <v xml:space="preserve">Review of Grievances Related to Access; 
</v>
      </c>
      <c r="DK93" s="251" t="str">
        <f>IF(ISNUMBER(FIND(analysismethod6,'III_Plan comp 438.68 {Plan 7}'!BD$15)),"",'III_Plan comp 438.68 {Plan 7}'!BD$15&amp;analysismethod6)</f>
        <v xml:space="preserve">Review of Grievances Related to Access; 
</v>
      </c>
      <c r="DL93" s="251" t="str">
        <f>IF(ISNUMBER(FIND(analysismethod6,'III_Plan comp 438.68 {Plan 7}'!BE$15)),"",'III_Plan comp 438.68 {Plan 7}'!BE$15&amp;analysismethod6)</f>
        <v xml:space="preserve">Review of Grievances Related to Access; 
</v>
      </c>
      <c r="DM93" s="251" t="str">
        <f>IF(ISNUMBER(FIND(analysismethod6,'III_Plan comp 438.68 {Plan 7}'!BF$15)),"",'III_Plan comp 438.68 {Plan 7}'!BF$15&amp;analysismethod6)</f>
        <v xml:space="preserve">Review of Grievances Related to Access; 
</v>
      </c>
      <c r="DN93" s="251" t="str">
        <f>IF(ISNUMBER(FIND(analysismethod6,'III_Plan comp 438.68 {Plan 7}'!BG$15)),"",'III_Plan comp 438.68 {Plan 7}'!BG$15&amp;analysismethod6)</f>
        <v xml:space="preserve">Review of Grievances Related to Access; 
</v>
      </c>
      <c r="DO93" s="251" t="str">
        <f>IF(ISNUMBER(FIND(analysismethod6,'III_Plan comp 438.68 {Plan 7}'!BH$15)),"",'III_Plan comp 438.68 {Plan 7}'!BH$15&amp;analysismethod6)</f>
        <v xml:space="preserve">Review of Grievances Related to Access; 
</v>
      </c>
      <c r="DP93" s="251" t="str">
        <f>IF(ISNUMBER(FIND(analysismethod6,'III_Plan comp 438.68 {Plan 7}'!BI$15)),"",'III_Plan comp 438.68 {Plan 7}'!BI$15&amp;analysismethod6)</f>
        <v xml:space="preserve">Review of Grievances Related to Access; 
</v>
      </c>
      <c r="DQ93" s="251" t="str">
        <f>IF(ISNUMBER(FIND(analysismethod6,'III_Plan comp 438.68 {Plan 7}'!BJ$15)),"",'III_Plan comp 438.68 {Plan 7}'!BJ$15&amp;analysismethod6)</f>
        <v xml:space="preserve">Review of Grievances Related to Access; 
</v>
      </c>
      <c r="DR93" s="251" t="str">
        <f>IF(ISNUMBER(FIND(analysismethod6,'III_Plan comp 438.68 {Plan 7}'!BK$15)),"",'III_Plan comp 438.68 {Plan 7}'!BK$15&amp;analysismethod6)</f>
        <v xml:space="preserve">Review of Grievances Related to Access; 
</v>
      </c>
      <c r="DS93" s="251" t="str">
        <f>IF(ISNUMBER(FIND(analysismethod6,'III_Plan comp 438.68 {Plan 7}'!BL$15)),"",'III_Plan comp 438.68 {Plan 7}'!BL$15&amp;analysismethod6)</f>
        <v xml:space="preserve">Review of Grievances Related to Access; 
</v>
      </c>
      <c r="DT93" s="251" t="str">
        <f>IF(ISNUMBER(FIND(analysismethod6,'III_Plan comp 438.68 {Plan 7}'!BM$15)),"",'III_Plan comp 438.68 {Plan 7}'!BM$15&amp;analysismethod6)</f>
        <v xml:space="preserve">Review of Grievances Related to Access; 
</v>
      </c>
      <c r="DU93" s="251" t="str">
        <f>IF(ISNUMBER(FIND(analysismethod6,'III_Plan comp 438.68 {Plan 7}'!BN$15)),"",'III_Plan comp 438.68 {Plan 7}'!BN$15&amp;analysismethod6)</f>
        <v xml:space="preserve">Review of Grievances Related to Access; 
</v>
      </c>
      <c r="DV93" s="251" t="str">
        <f>IF(ISNUMBER(FIND(analysismethod6,'III_Plan comp 438.68 {Plan 7}'!BO$15)),"",'III_Plan comp 438.68 {Plan 7}'!BO$15&amp;analysismethod6)</f>
        <v xml:space="preserve">Review of Grievances Related to Access; 
</v>
      </c>
      <c r="DW93" s="251" t="str">
        <f>IF(ISNUMBER(FIND(analysismethod6,'III_Plan comp 438.68 {Plan 7}'!BP$15)),"",'III_Plan comp 438.68 {Plan 7}'!BP$15&amp;analysismethod6)</f>
        <v xml:space="preserve">Review of Grievances Related to Access; 
</v>
      </c>
      <c r="DX93" s="251" t="str">
        <f>IF(ISNUMBER(FIND(analysismethod6,'III_Plan comp 438.68 {Plan 7}'!BQ$15)),"",'III_Plan comp 438.68 {Plan 7}'!BQ$15&amp;analysismethod6)</f>
        <v xml:space="preserve">Review of Grievances Related to Access; 
</v>
      </c>
      <c r="DY93" s="251" t="str">
        <f>IF(ISNUMBER(FIND(analysismethod6,'III_Plan comp 438.68 {Plan 7}'!BR$15)),"",'III_Plan comp 438.68 {Plan 7}'!BR$15&amp;analysismethod6)</f>
        <v xml:space="preserve">Review of Grievances Related to Access; 
</v>
      </c>
      <c r="DZ93" s="251" t="str">
        <f>IF(ISNUMBER(FIND(analysismethod6,'III_Plan comp 438.68 {Plan 7}'!BS$15)),"",'III_Plan comp 438.68 {Plan 7}'!BS$15&amp;analysismethod6)</f>
        <v xml:space="preserve">Review of Grievances Related to Access; 
</v>
      </c>
      <c r="EA93" s="251" t="str">
        <f>IF(ISNUMBER(FIND(analysismethod6,'III_Plan comp 438.68 {Plan 7}'!BT$15)),"",'III_Plan comp 438.68 {Plan 7}'!BT$15&amp;analysismethod6)</f>
        <v xml:space="preserve">Review of Grievances Related to Access; 
</v>
      </c>
      <c r="EB93" s="251" t="str">
        <f>IF(ISNUMBER(FIND(analysismethod6,'III_Plan comp 438.68 {Plan 7}'!BU$15)),"",'III_Plan comp 438.68 {Plan 7}'!BU$15&amp;analysismethod6)</f>
        <v xml:space="preserve">Review of Grievances Related to Access; 
</v>
      </c>
      <c r="EC93" s="251" t="str">
        <f>IF(ISNUMBER(FIND(analysismethod6,'III_Plan comp 438.68 {Plan 7}'!BV$15)),"",'III_Plan comp 438.68 {Plan 7}'!BV$15&amp;analysismethod6)</f>
        <v xml:space="preserve">Review of Grievances Related to Access; 
</v>
      </c>
      <c r="ED93" s="251" t="str">
        <f>IF(ISNUMBER(FIND(analysismethod6,'III_Plan comp 438.68 {Plan 7}'!BW$15)),"",'III_Plan comp 438.68 {Plan 7}'!BW$15&amp;analysismethod6)</f>
        <v xml:space="preserve">Review of Grievances Related to Access; 
</v>
      </c>
      <c r="EE93" s="251" t="str">
        <f>IF(ISNUMBER(FIND(analysismethod6,'III_Plan comp 438.68 {Plan 7}'!BX$15)),"",'III_Plan comp 438.68 {Plan 7}'!BX$15&amp;analysismethod6)</f>
        <v xml:space="preserve">Review of Grievances Related to Access; 
</v>
      </c>
      <c r="EF93" s="251" t="str">
        <f>IF(ISNUMBER(FIND(analysismethod6,'III_Plan comp 438.68 {Plan 7}'!BY$15)),"",'III_Plan comp 438.68 {Plan 7}'!BY$15&amp;analysismethod6)</f>
        <v xml:space="preserve">Review of Grievances Related to Access; 
</v>
      </c>
      <c r="EG93" s="251" t="str">
        <f>IF(ISNUMBER(FIND(analysismethod6,'III_Plan comp 438.68 {Plan 7}'!BZ$15)),"",'III_Plan comp 438.68 {Plan 7}'!BZ$15&amp;analysismethod6)</f>
        <v xml:space="preserve">Review of Grievances Related to Access; 
</v>
      </c>
      <c r="EH93" s="251" t="str">
        <f>IF(ISNUMBER(FIND(analysismethod6,'III_Plan comp 438.68 {Plan 7}'!CA$15)),"",'III_Plan comp 438.68 {Plan 7}'!CA$15&amp;analysismethod6)</f>
        <v xml:space="preserve">Review of Grievances Related to Access; 
</v>
      </c>
      <c r="EI93" s="251" t="str">
        <f>IF(ISNUMBER(FIND(analysismethod6,'III_Plan comp 438.68 {Plan 7}'!CB$15)),"",'III_Plan comp 438.68 {Plan 7}'!CB$15&amp;analysismethod6)</f>
        <v xml:space="preserve">Review of Grievances Related to Access; 
</v>
      </c>
      <c r="EJ93" s="251" t="str">
        <f>IF(ISNUMBER(FIND(analysismethod6,'III_Plan comp 438.68 {Plan 7}'!CC$15)),"",'III_Plan comp 438.68 {Plan 7}'!CC$15&amp;analysismethod6)</f>
        <v xml:space="preserve">Review of Grievances Related to Access; 
</v>
      </c>
      <c r="EK93" s="251" t="str">
        <f>IF(ISNUMBER(FIND(analysismethod6,'III_Plan comp 438.68 {Plan 7}'!CD$15)),"",'III_Plan comp 438.68 {Plan 7}'!CD$15&amp;analysismethod6)</f>
        <v xml:space="preserve">Review of Grievances Related to Access; 
</v>
      </c>
      <c r="EL93" s="251" t="str">
        <f>IF(ISNUMBER(FIND(analysismethod6,'III_Plan comp 438.68 {Plan 7}'!CE$15)),"",'III_Plan comp 438.68 {Plan 7}'!CE$15&amp;analysismethod6)</f>
        <v xml:space="preserve">Review of Grievances Related to Access; 
</v>
      </c>
      <c r="EM93" s="251" t="str">
        <f>IF(ISNUMBER(FIND(analysismethod6,'III_Plan comp 438.68 {Plan 7}'!CF$15)),"",'III_Plan comp 438.68 {Plan 7}'!CF$15&amp;analysismethod6)</f>
        <v xml:space="preserve">Review of Grievances Related to Access; 
</v>
      </c>
      <c r="EN93" s="251" t="str">
        <f>IF(ISNUMBER(FIND(analysismethod6,'III_Plan comp 438.68 {Plan 7}'!CG$15)),"",'III_Plan comp 438.68 {Plan 7}'!CG$15&amp;analysismethod6)</f>
        <v xml:space="preserve">Review of Grievances Related to Access; 
</v>
      </c>
      <c r="EO93" s="251" t="str">
        <f>IF(ISNUMBER(FIND(analysismethod6,'III_Plan comp 438.68 {Plan 7}'!CH$15)),"",'III_Plan comp 438.68 {Plan 7}'!CH$15&amp;analysismethod6)</f>
        <v xml:space="preserve">Review of Grievances Related to Access; 
</v>
      </c>
      <c r="EP93" s="251" t="str">
        <f>IF(ISNUMBER(FIND(analysismethod6,'III_Plan comp 438.68 {Plan 7}'!CI$15)),"",'III_Plan comp 438.68 {Plan 7}'!CI$15&amp;analysismethod6)</f>
        <v xml:space="preserve">Review of Grievances Related to Access; 
</v>
      </c>
      <c r="EQ93" s="251" t="str">
        <f>IF(ISNUMBER(FIND(analysismethod6,'III_Plan comp 438.68 {Plan 7}'!CJ$15)),"",'III_Plan comp 438.68 {Plan 7}'!CJ$15&amp;analysismethod6)</f>
        <v xml:space="preserve">Review of Grievances Related to Access; 
</v>
      </c>
      <c r="ER93" s="251" t="str">
        <f>IF(ISNUMBER(FIND(analysismethod6,'III_Plan comp 438.68 {Plan 7}'!CK$15)),"",'III_Plan comp 438.68 {Plan 7}'!CK$15&amp;analysismethod6)</f>
        <v xml:space="preserve">Review of Grievances Related to Access; 
</v>
      </c>
      <c r="ES93" s="251" t="str">
        <f>IF(ISNUMBER(FIND(analysismethod6,'III_Plan comp 438.68 {Plan 7}'!CL$15)),"",'III_Plan comp 438.68 {Plan 7}'!CL$15&amp;analysismethod6)</f>
        <v xml:space="preserve">Review of Grievances Related to Access; 
</v>
      </c>
      <c r="ET93" s="251" t="str">
        <f>IF(ISNUMBER(FIND(analysismethod6,'III_Plan comp 438.68 {Plan 7}'!CM$15)),"",'III_Plan comp 438.68 {Plan 7}'!CM$15&amp;analysismethod6)</f>
        <v xml:space="preserve">Review of Grievances Related to Access; 
</v>
      </c>
      <c r="EU93" s="251" t="str">
        <f>IF(ISNUMBER(FIND(analysismethod6,'III_Plan comp 438.68 {Plan 7}'!CN$15)),"",'III_Plan comp 438.68 {Plan 7}'!CN$15&amp;analysismethod6)</f>
        <v xml:space="preserve">Review of Grievances Related to Access; 
</v>
      </c>
      <c r="EV93" s="251" t="str">
        <f>IF(ISNUMBER(FIND(analysismethod6,'III_Plan comp 438.68 {Plan 7}'!CO$15)),"",'III_Plan comp 438.68 {Plan 7}'!CO$15&amp;analysismethod6)</f>
        <v xml:space="preserve">Review of Grievances Related to Access; 
</v>
      </c>
      <c r="EW93" s="251" t="str">
        <f>IF(ISNUMBER(FIND(analysismethod6,'III_Plan comp 438.68 {Plan 7}'!CP$15)),"",'III_Plan comp 438.68 {Plan 7}'!CP$15&amp;analysismethod6)</f>
        <v xml:space="preserve">Review of Grievances Related to Access; 
</v>
      </c>
      <c r="EX93" s="251" t="str">
        <f>IF(ISNUMBER(FIND(analysismethod6,'III_Plan comp 438.68 {Plan 7}'!CQ$15)),"",'III_Plan comp 438.68 {Plan 7}'!CQ$15&amp;analysismethod6)</f>
        <v xml:space="preserve">Review of Grievances Related to Access; 
</v>
      </c>
      <c r="EY93" s="251" t="str">
        <f>IF(ISNUMBER(FIND(analysismethod6,'III_Plan comp 438.68 {Plan 7}'!CR$15)),"",'III_Plan comp 438.68 {Plan 7}'!CR$15&amp;analysismethod6)</f>
        <v xml:space="preserve">Review of Grievances Related to Access; 
</v>
      </c>
      <c r="EZ93" s="251" t="str">
        <f>IF(ISNUMBER(FIND(analysismethod6,'III_Plan comp 438.68 {Plan 7}'!CS$15)),"",'III_Plan comp 438.68 {Plan 7}'!CS$15&amp;analysismethod6)</f>
        <v xml:space="preserve">Review of Grievances Related to Access; 
</v>
      </c>
      <c r="FA93" s="251" t="str">
        <f>IF(ISNUMBER(FIND(analysismethod6,'III_Plan comp 438.68 {Plan 7}'!CT$15)),"",'III_Plan comp 438.68 {Plan 7}'!CT$15&amp;analysismethod6)</f>
        <v xml:space="preserve">Review of Grievances Related to Access; 
</v>
      </c>
      <c r="FB93" s="251" t="str">
        <f>IF(ISNUMBER(FIND(analysismethod6,'III_Plan comp 438.68 {Plan 7}'!CU$15)),"",'III_Plan comp 438.68 {Plan 7}'!CU$15&amp;analysismethod6)</f>
        <v xml:space="preserve">Review of Grievances Related to Access; 
</v>
      </c>
      <c r="FC93" s="251" t="str">
        <f>IF(ISNUMBER(FIND(analysismethod6,'III_Plan comp 438.68 {Plan 7}'!CV$15)),"",'III_Plan comp 438.68 {Plan 7}'!CV$15&amp;analysismethod6)</f>
        <v xml:space="preserve">Review of Grievances Related to Access; 
</v>
      </c>
      <c r="FD93" s="251" t="str">
        <f>IF(ISNUMBER(FIND(analysismethod6,'III_Plan comp 438.68 {Plan 7}'!CW$15)),"",'III_Plan comp 438.68 {Plan 7}'!CW$15&amp;analysismethod6)</f>
        <v xml:space="preserve">Review of Grievances Related to Access; 
</v>
      </c>
      <c r="FE93" s="251" t="str">
        <f>IF(ISNUMBER(FIND(analysismethod6,'III_Plan comp 438.68 {Plan 7}'!CX$15)),"",'III_Plan comp 438.68 {Plan 7}'!CX$15&amp;analysismethod6)</f>
        <v xml:space="preserve">Review of Grievances Related to Access; 
</v>
      </c>
      <c r="FF93" s="251" t="str">
        <f>IF(ISNUMBER(FIND(analysismethod6,'III_Plan comp 438.68 {Plan 7}'!CY$15)),"",'III_Plan comp 438.68 {Plan 7}'!CY$15&amp;analysismethod6)</f>
        <v xml:space="preserve">Review of Grievances Related to Access; 
</v>
      </c>
      <c r="FG93" s="251" t="str">
        <f>IF(ISNUMBER(FIND(analysismethod6,'III_Plan comp 438.68 {Plan 7}'!CZ$15)),"",'III_Plan comp 438.68 {Plan 7}'!CZ$15&amp;analysismethod6)</f>
        <v xml:space="preserve">Review of Grievances Related to Access;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Revealed Shopper: Network Participation &amp; Appointment Availability; 
</v>
      </c>
      <c r="BM95" s="251" t="str">
        <f>IF(ISNUMBER(FIND(analysismethod8,'III_Plan comp 438.68 {Plan 7}'!F$15)),"",'III_Plan comp 438.68 {Plan 7}'!F$15&amp;analysismethod8)</f>
        <v xml:space="preserve">Revealed Shopper: Network Participation &amp; Appointment Availability; 
</v>
      </c>
      <c r="BN95" s="251" t="str">
        <f>IF(ISNUMBER(FIND(analysismethod8,'III_Plan comp 438.68 {Plan 7}'!G$15)),"",'III_Plan comp 438.68 {Plan 7}'!G$15&amp;analysismethod8)</f>
        <v xml:space="preserve">Revealed Shopper: Network Participation &amp; Appointment Availability; 
</v>
      </c>
      <c r="BO95" s="251" t="str">
        <f>IF(ISNUMBER(FIND(analysismethod8,'III_Plan comp 438.68 {Plan 7}'!H$15)),"",'III_Plan comp 438.68 {Plan 7}'!H$15&amp;analysismethod8)</f>
        <v xml:space="preserve">Revealed Shopper: Network Participation &amp; Appointment Availability; 
</v>
      </c>
      <c r="BP95" s="251" t="str">
        <f>IF(ISNUMBER(FIND(analysismethod8,'III_Plan comp 438.68 {Plan 7}'!I$15)),"",'III_Plan comp 438.68 {Plan 7}'!I$15&amp;analysismethod8)</f>
        <v xml:space="preserve">Revealed Shopper: Network Participation &amp; Appointment Availability; 
</v>
      </c>
      <c r="BQ95" s="251" t="str">
        <f>IF(ISNUMBER(FIND(analysismethod8,'III_Plan comp 438.68 {Plan 7}'!J$15)),"",'III_Plan comp 438.68 {Plan 7}'!J$15&amp;analysismethod8)</f>
        <v xml:space="preserve">Revealed Shopper: Network Participation &amp; Appointment Availability; 
</v>
      </c>
      <c r="BR95" s="251" t="str">
        <f>IF(ISNUMBER(FIND(analysismethod8,'III_Plan comp 438.68 {Plan 7}'!K$15)),"",'III_Plan comp 438.68 {Plan 7}'!K$15&amp;analysismethod8)</f>
        <v xml:space="preserve">Revealed Shopper: Network Participation &amp; Appointment Availability; 
</v>
      </c>
      <c r="BS95" s="251" t="str">
        <f>IF(ISNUMBER(FIND(analysismethod8,'III_Plan comp 438.68 {Plan 7}'!L$15)),"",'III_Plan comp 438.68 {Plan 7}'!L$15&amp;analysismethod8)</f>
        <v xml:space="preserve">Revealed Shopper: Network Participation &amp; Appointment Availability; 
</v>
      </c>
      <c r="BT95" s="251" t="str">
        <f>IF(ISNUMBER(FIND(analysismethod8,'III_Plan comp 438.68 {Plan 7}'!M$15)),"",'III_Plan comp 438.68 {Plan 7}'!M$15&amp;analysismethod8)</f>
        <v xml:space="preserve">Revealed Shopper: Network Participation &amp; Appointment Availability; 
</v>
      </c>
      <c r="BU95" s="251" t="str">
        <f>IF(ISNUMBER(FIND(analysismethod8,'III_Plan comp 438.68 {Plan 7}'!N$15)),"",'III_Plan comp 438.68 {Plan 7}'!N$15&amp;analysismethod8)</f>
        <v xml:space="preserve">Revealed Shopper: Network Participation &amp; Appointment Availability; 
</v>
      </c>
      <c r="BV95" s="251" t="str">
        <f>IF(ISNUMBER(FIND(analysismethod8,'III_Plan comp 438.68 {Plan 7}'!O$15)),"",'III_Plan comp 438.68 {Plan 7}'!O$15&amp;analysismethod8)</f>
        <v xml:space="preserve">Revealed Shopper: Network Participation &amp; Appointment Availability; 
</v>
      </c>
      <c r="BW95" s="251" t="str">
        <f>IF(ISNUMBER(FIND(analysismethod8,'III_Plan comp 438.68 {Plan 7}'!P$15)),"",'III_Plan comp 438.68 {Plan 7}'!P$15&amp;analysismethod8)</f>
        <v xml:space="preserve">Revealed Shopper: Network Participation &amp; Appointment Availability; 
</v>
      </c>
      <c r="BX95" s="251" t="str">
        <f>IF(ISNUMBER(FIND(analysismethod8,'III_Plan comp 438.68 {Plan 7}'!Q$15)),"",'III_Plan comp 438.68 {Plan 7}'!Q$15&amp;analysismethod8)</f>
        <v xml:space="preserve">Revealed Shopper: Network Participation &amp; Appointment Availability; 
</v>
      </c>
      <c r="BY95" s="251" t="str">
        <f>IF(ISNUMBER(FIND(analysismethod8,'III_Plan comp 438.68 {Plan 7}'!R$15)),"",'III_Plan comp 438.68 {Plan 7}'!R$15&amp;analysismethod8)</f>
        <v xml:space="preserve">Revealed Shopper: Network Participation &amp; Appointment Availability; 
</v>
      </c>
      <c r="BZ95" s="251" t="str">
        <f>IF(ISNUMBER(FIND(analysismethod8,'III_Plan comp 438.68 {Plan 7}'!S$15)),"",'III_Plan comp 438.68 {Plan 7}'!S$15&amp;analysismethod8)</f>
        <v xml:space="preserve">Revealed Shopper: Network Participation &amp; Appointment Availability; 
</v>
      </c>
      <c r="CA95" s="251" t="str">
        <f>IF(ISNUMBER(FIND(analysismethod8,'III_Plan comp 438.68 {Plan 7}'!T$15)),"",'III_Plan comp 438.68 {Plan 7}'!T$15&amp;analysismethod8)</f>
        <v xml:space="preserve">Revealed Shopper: Network Participation &amp; Appointment Availability; 
</v>
      </c>
      <c r="CB95" s="251" t="str">
        <f>IF(ISNUMBER(FIND(analysismethod8,'III_Plan comp 438.68 {Plan 7}'!U$15)),"",'III_Plan comp 438.68 {Plan 7}'!U$15&amp;analysismethod8)</f>
        <v xml:space="preserve">Revealed Shopper: Network Participation &amp; Appointment Availability; 
</v>
      </c>
      <c r="CC95" s="251" t="str">
        <f>IF(ISNUMBER(FIND(analysismethod8,'III_Plan comp 438.68 {Plan 7}'!V$15)),"",'III_Plan comp 438.68 {Plan 7}'!V$15&amp;analysismethod8)</f>
        <v xml:space="preserve">Revealed Shopper: Network Participation &amp; Appointment Availability; 
</v>
      </c>
      <c r="CD95" s="251" t="str">
        <f>IF(ISNUMBER(FIND(analysismethod8,'III_Plan comp 438.68 {Plan 7}'!W$15)),"",'III_Plan comp 438.68 {Plan 7}'!W$15&amp;analysismethod8)</f>
        <v xml:space="preserve">Revealed Shopper: Network Participation &amp; Appointment Availability; 
</v>
      </c>
      <c r="CE95" s="251" t="str">
        <f>IF(ISNUMBER(FIND(analysismethod8,'III_Plan comp 438.68 {Plan 7}'!X$15)),"",'III_Plan comp 438.68 {Plan 7}'!X$15&amp;analysismethod8)</f>
        <v xml:space="preserve">Revealed Shopper: Network Participation &amp; Appointment Availability; 
</v>
      </c>
      <c r="CF95" s="251" t="str">
        <f>IF(ISNUMBER(FIND(analysismethod8,'III_Plan comp 438.68 {Plan 7}'!Y$15)),"",'III_Plan comp 438.68 {Plan 7}'!Y$15&amp;analysismethod8)</f>
        <v xml:space="preserve">Revealed Shopper: Network Participation &amp; Appointment Availability; 
</v>
      </c>
      <c r="CG95" s="251" t="str">
        <f>IF(ISNUMBER(FIND(analysismethod8,'III_Plan comp 438.68 {Plan 7}'!Z$15)),"",'III_Plan comp 438.68 {Plan 7}'!Z$15&amp;analysismethod8)</f>
        <v xml:space="preserve">Revealed Shopper: Network Participation &amp; Appointment Availability; 
</v>
      </c>
      <c r="CH95" s="251" t="str">
        <f>IF(ISNUMBER(FIND(analysismethod8,'III_Plan comp 438.68 {Plan 7}'!AA$15)),"",'III_Plan comp 438.68 {Plan 7}'!AA$15&amp;analysismethod8)</f>
        <v xml:space="preserve">Revealed Shopper: Network Participation &amp; Appointment Availability; 
</v>
      </c>
      <c r="CI95" s="251" t="str">
        <f>IF(ISNUMBER(FIND(analysismethod8,'III_Plan comp 438.68 {Plan 7}'!AB$15)),"",'III_Plan comp 438.68 {Plan 7}'!AB$15&amp;analysismethod8)</f>
        <v xml:space="preserve">Revealed Shopper: Network Participation &amp; Appointment Availability; 
</v>
      </c>
      <c r="CJ95" s="251" t="str">
        <f>IF(ISNUMBER(FIND(analysismethod8,'III_Plan comp 438.68 {Plan 7}'!AC$15)),"",'III_Plan comp 438.68 {Plan 7}'!AC$15&amp;analysismethod8)</f>
        <v xml:space="preserve">Revealed Shopper: Network Participation &amp; Appointment Availability; 
</v>
      </c>
      <c r="CK95" s="251" t="str">
        <f>IF(ISNUMBER(FIND(analysismethod8,'III_Plan comp 438.68 {Plan 7}'!AD$15)),"",'III_Plan comp 438.68 {Plan 7}'!AD$15&amp;analysismethod8)</f>
        <v xml:space="preserve">Revealed Shopper: Network Participation &amp; Appointment Availability; 
</v>
      </c>
      <c r="CL95" s="251" t="str">
        <f>IF(ISNUMBER(FIND(analysismethod8,'III_Plan comp 438.68 {Plan 7}'!AE$15)),"",'III_Plan comp 438.68 {Plan 7}'!AE$15&amp;analysismethod8)</f>
        <v xml:space="preserve">Revealed Shopper: Network Participation &amp; Appointment Availability; 
</v>
      </c>
      <c r="CM95" s="251" t="str">
        <f>IF(ISNUMBER(FIND(analysismethod8,'III_Plan comp 438.68 {Plan 7}'!AF$15)),"",'III_Plan comp 438.68 {Plan 7}'!AF$15&amp;analysismethod8)</f>
        <v xml:space="preserve">Revealed Shopper: Network Participation &amp; Appointment Availability; 
</v>
      </c>
      <c r="CN95" s="251" t="str">
        <f>IF(ISNUMBER(FIND(analysismethod8,'III_Plan comp 438.68 {Plan 7}'!AG$15)),"",'III_Plan comp 438.68 {Plan 7}'!AG$15&amp;analysismethod8)</f>
        <v xml:space="preserve">Revealed Shopper: Network Participation &amp; Appointment Availability; 
</v>
      </c>
      <c r="CO95" s="251" t="str">
        <f>IF(ISNUMBER(FIND(analysismethod8,'III_Plan comp 438.68 {Plan 7}'!AH$15)),"",'III_Plan comp 438.68 {Plan 7}'!AH$15&amp;analysismethod8)</f>
        <v xml:space="preserve">Revealed Shopper: Network Participation &amp; Appointment Availability; 
</v>
      </c>
      <c r="CP95" s="251" t="str">
        <f>IF(ISNUMBER(FIND(analysismethod8,'III_Plan comp 438.68 {Plan 7}'!AI$15)),"",'III_Plan comp 438.68 {Plan 7}'!AI$15&amp;analysismethod8)</f>
        <v xml:space="preserve">Revealed Shopper: Network Participation &amp; Appointment Availability; 
</v>
      </c>
      <c r="CQ95" s="251" t="str">
        <f>IF(ISNUMBER(FIND(analysismethod8,'III_Plan comp 438.68 {Plan 7}'!AJ$15)),"",'III_Plan comp 438.68 {Plan 7}'!AJ$15&amp;analysismethod8)</f>
        <v xml:space="preserve">Revealed Shopper: Network Participation &amp; Appointment Availability; 
</v>
      </c>
      <c r="CR95" s="251" t="str">
        <f>IF(ISNUMBER(FIND(analysismethod8,'III_Plan comp 438.68 {Plan 7}'!AK$15)),"",'III_Plan comp 438.68 {Plan 7}'!AK$15&amp;analysismethod8)</f>
        <v xml:space="preserve">Revealed Shopper: Network Participation &amp; Appointment Availability; 
</v>
      </c>
      <c r="CS95" s="251" t="str">
        <f>IF(ISNUMBER(FIND(analysismethod8,'III_Plan comp 438.68 {Plan 7}'!AL$15)),"",'III_Plan comp 438.68 {Plan 7}'!AL$15&amp;analysismethod8)</f>
        <v xml:space="preserve">Revealed Shopper: Network Participation &amp; Appointment Availability; 
</v>
      </c>
      <c r="CT95" s="251" t="str">
        <f>IF(ISNUMBER(FIND(analysismethod8,'III_Plan comp 438.68 {Plan 7}'!AM$15)),"",'III_Plan comp 438.68 {Plan 7}'!AM$15&amp;analysismethod8)</f>
        <v xml:space="preserve">Revealed Shopper: Network Participation &amp; Appointment Availability; 
</v>
      </c>
      <c r="CU95" s="251" t="str">
        <f>IF(ISNUMBER(FIND(analysismethod8,'III_Plan comp 438.68 {Plan 7}'!AN$15)),"",'III_Plan comp 438.68 {Plan 7}'!AN$15&amp;analysismethod8)</f>
        <v xml:space="preserve">Revealed Shopper: Network Participation &amp; Appointment Availability; 
</v>
      </c>
      <c r="CV95" s="251" t="str">
        <f>IF(ISNUMBER(FIND(analysismethod8,'III_Plan comp 438.68 {Plan 7}'!AO$15)),"",'III_Plan comp 438.68 {Plan 7}'!AO$15&amp;analysismethod8)</f>
        <v xml:space="preserve">Revealed Shopper: Network Participation &amp; Appointment Availability; 
</v>
      </c>
      <c r="CW95" s="251" t="str">
        <f>IF(ISNUMBER(FIND(analysismethod8,'III_Plan comp 438.68 {Plan 7}'!AP$15)),"",'III_Plan comp 438.68 {Plan 7}'!AP$15&amp;analysismethod8)</f>
        <v xml:space="preserve">Revealed Shopper: Network Participation &amp; Appointment Availability; 
</v>
      </c>
      <c r="CX95" s="251" t="str">
        <f>IF(ISNUMBER(FIND(analysismethod8,'III_Plan comp 438.68 {Plan 7}'!AQ$15)),"",'III_Plan comp 438.68 {Plan 7}'!AQ$15&amp;analysismethod8)</f>
        <v xml:space="preserve">Revealed Shopper: Network Participation &amp; Appointment Availability; 
</v>
      </c>
      <c r="CY95" s="251" t="str">
        <f>IF(ISNUMBER(FIND(analysismethod8,'III_Plan comp 438.68 {Plan 7}'!AR$15)),"",'III_Plan comp 438.68 {Plan 7}'!AR$15&amp;analysismethod8)</f>
        <v xml:space="preserve">Revealed Shopper: Network Participation &amp; Appointment Availability; 
</v>
      </c>
      <c r="CZ95" s="251" t="str">
        <f>IF(ISNUMBER(FIND(analysismethod8,'III_Plan comp 438.68 {Plan 7}'!AS$15)),"",'III_Plan comp 438.68 {Plan 7}'!AS$15&amp;analysismethod8)</f>
        <v xml:space="preserve">Revealed Shopper: Network Participation &amp; Appointment Availability; 
</v>
      </c>
      <c r="DA95" s="251" t="str">
        <f>IF(ISNUMBER(FIND(analysismethod8,'III_Plan comp 438.68 {Plan 7}'!AT$15)),"",'III_Plan comp 438.68 {Plan 7}'!AT$15&amp;analysismethod8)</f>
        <v xml:space="preserve">Revealed Shopper: Network Participation &amp; Appointment Availability; 
</v>
      </c>
      <c r="DB95" s="251" t="str">
        <f>IF(ISNUMBER(FIND(analysismethod8,'III_Plan comp 438.68 {Plan 7}'!AU$15)),"",'III_Plan comp 438.68 {Plan 7}'!AU$15&amp;analysismethod8)</f>
        <v xml:space="preserve">Revealed Shopper: Network Participation &amp; Appointment Availability; 
</v>
      </c>
      <c r="DC95" s="251" t="str">
        <f>IF(ISNUMBER(FIND(analysismethod8,'III_Plan comp 438.68 {Plan 7}'!AV$15)),"",'III_Plan comp 438.68 {Plan 7}'!AV$15&amp;analysismethod8)</f>
        <v xml:space="preserve">Revealed Shopper: Network Participation &amp; Appointment Availability; 
</v>
      </c>
      <c r="DD95" s="251" t="str">
        <f>IF(ISNUMBER(FIND(analysismethod8,'III_Plan comp 438.68 {Plan 7}'!AW$15)),"",'III_Plan comp 438.68 {Plan 7}'!AW$15&amp;analysismethod8)</f>
        <v xml:space="preserve">Revealed Shopper: Network Participation &amp; Appointment Availability; 
</v>
      </c>
      <c r="DE95" s="251" t="str">
        <f>IF(ISNUMBER(FIND(analysismethod8,'III_Plan comp 438.68 {Plan 7}'!AX$15)),"",'III_Plan comp 438.68 {Plan 7}'!AX$15&amp;analysismethod8)</f>
        <v xml:space="preserve">Revealed Shopper: Network Participation &amp; Appointment Availability; 
</v>
      </c>
      <c r="DF95" s="251" t="str">
        <f>IF(ISNUMBER(FIND(analysismethod8,'III_Plan comp 438.68 {Plan 7}'!AY$15)),"",'III_Plan comp 438.68 {Plan 7}'!AY$15&amp;analysismethod8)</f>
        <v xml:space="preserve">Revealed Shopper: Network Participation &amp; Appointment Availability; 
</v>
      </c>
      <c r="DG95" s="251" t="str">
        <f>IF(ISNUMBER(FIND(analysismethod8,'III_Plan comp 438.68 {Plan 7}'!AZ$15)),"",'III_Plan comp 438.68 {Plan 7}'!AZ$15&amp;analysismethod8)</f>
        <v xml:space="preserve">Revealed Shopper: Network Participation &amp; Appointment Availability; 
</v>
      </c>
      <c r="DH95" s="251" t="str">
        <f>IF(ISNUMBER(FIND(analysismethod8,'III_Plan comp 438.68 {Plan 7}'!BA$15)),"",'III_Plan comp 438.68 {Plan 7}'!BA$15&amp;analysismethod8)</f>
        <v xml:space="preserve">Revealed Shopper: Network Participation &amp; Appointment Availability; 
</v>
      </c>
      <c r="DI95" s="251" t="str">
        <f>IF(ISNUMBER(FIND(analysismethod8,'III_Plan comp 438.68 {Plan 7}'!BB$15)),"",'III_Plan comp 438.68 {Plan 7}'!BB$15&amp;analysismethod8)</f>
        <v xml:space="preserve">Revealed Shopper: Network Participation &amp; Appointment Availability; 
</v>
      </c>
      <c r="DJ95" s="251" t="str">
        <f>IF(ISNUMBER(FIND(analysismethod8,'III_Plan comp 438.68 {Plan 7}'!BC$15)),"",'III_Plan comp 438.68 {Plan 7}'!BC$15&amp;analysismethod8)</f>
        <v xml:space="preserve">Revealed Shopper: Network Participation &amp; Appointment Availability; 
</v>
      </c>
      <c r="DK95" s="251" t="str">
        <f>IF(ISNUMBER(FIND(analysismethod8,'III_Plan comp 438.68 {Plan 7}'!BD$15)),"",'III_Plan comp 438.68 {Plan 7}'!BD$15&amp;analysismethod8)</f>
        <v xml:space="preserve">Revealed Shopper: Network Participation &amp; Appointment Availability; 
</v>
      </c>
      <c r="DL95" s="251" t="str">
        <f>IF(ISNUMBER(FIND(analysismethod8,'III_Plan comp 438.68 {Plan 7}'!BE$15)),"",'III_Plan comp 438.68 {Plan 7}'!BE$15&amp;analysismethod8)</f>
        <v xml:space="preserve">Revealed Shopper: Network Participation &amp; Appointment Availability; 
</v>
      </c>
      <c r="DM95" s="251" t="str">
        <f>IF(ISNUMBER(FIND(analysismethod8,'III_Plan comp 438.68 {Plan 7}'!BF$15)),"",'III_Plan comp 438.68 {Plan 7}'!BF$15&amp;analysismethod8)</f>
        <v xml:space="preserve">Revealed Shopper: Network Participation &amp; Appointment Availability; 
</v>
      </c>
      <c r="DN95" s="251" t="str">
        <f>IF(ISNUMBER(FIND(analysismethod8,'III_Plan comp 438.68 {Plan 7}'!BG$15)),"",'III_Plan comp 438.68 {Plan 7}'!BG$15&amp;analysismethod8)</f>
        <v xml:space="preserve">Revealed Shopper: Network Participation &amp; Appointment Availability; 
</v>
      </c>
      <c r="DO95" s="251" t="str">
        <f>IF(ISNUMBER(FIND(analysismethod8,'III_Plan comp 438.68 {Plan 7}'!BH$15)),"",'III_Plan comp 438.68 {Plan 7}'!BH$15&amp;analysismethod8)</f>
        <v xml:space="preserve">Revealed Shopper: Network Participation &amp; Appointment Availability; 
</v>
      </c>
      <c r="DP95" s="251" t="str">
        <f>IF(ISNUMBER(FIND(analysismethod8,'III_Plan comp 438.68 {Plan 7}'!BI$15)),"",'III_Plan comp 438.68 {Plan 7}'!BI$15&amp;analysismethod8)</f>
        <v xml:space="preserve">Revealed Shopper: Network Participation &amp; Appointment Availability; 
</v>
      </c>
      <c r="DQ95" s="251" t="str">
        <f>IF(ISNUMBER(FIND(analysismethod8,'III_Plan comp 438.68 {Plan 7}'!BJ$15)),"",'III_Plan comp 438.68 {Plan 7}'!BJ$15&amp;analysismethod8)</f>
        <v xml:space="preserve">Revealed Shopper: Network Participation &amp; Appointment Availability; 
</v>
      </c>
      <c r="DR95" s="251" t="str">
        <f>IF(ISNUMBER(FIND(analysismethod8,'III_Plan comp 438.68 {Plan 7}'!BK$15)),"",'III_Plan comp 438.68 {Plan 7}'!BK$15&amp;analysismethod8)</f>
        <v xml:space="preserve">Revealed Shopper: Network Participation &amp; Appointment Availability; 
</v>
      </c>
      <c r="DS95" s="251" t="str">
        <f>IF(ISNUMBER(FIND(analysismethod8,'III_Plan comp 438.68 {Plan 7}'!BL$15)),"",'III_Plan comp 438.68 {Plan 7}'!BL$15&amp;analysismethod8)</f>
        <v xml:space="preserve">Revealed Shopper: Network Participation &amp; Appointment Availability; 
</v>
      </c>
      <c r="DT95" s="251" t="str">
        <f>IF(ISNUMBER(FIND(analysismethod8,'III_Plan comp 438.68 {Plan 7}'!BM$15)),"",'III_Plan comp 438.68 {Plan 7}'!BM$15&amp;analysismethod8)</f>
        <v xml:space="preserve">Revealed Shopper: Network Participation &amp; Appointment Availability; 
</v>
      </c>
      <c r="DU95" s="251" t="str">
        <f>IF(ISNUMBER(FIND(analysismethod8,'III_Plan comp 438.68 {Plan 7}'!BN$15)),"",'III_Plan comp 438.68 {Plan 7}'!BN$15&amp;analysismethod8)</f>
        <v xml:space="preserve">Revealed Shopper: Network Participation &amp; Appointment Availability; 
</v>
      </c>
      <c r="DV95" s="251" t="str">
        <f>IF(ISNUMBER(FIND(analysismethod8,'III_Plan comp 438.68 {Plan 7}'!BO$15)),"",'III_Plan comp 438.68 {Plan 7}'!BO$15&amp;analysismethod8)</f>
        <v xml:space="preserve">Revealed Shopper: Network Participation &amp; Appointment Availability; 
</v>
      </c>
      <c r="DW95" s="251" t="str">
        <f>IF(ISNUMBER(FIND(analysismethod8,'III_Plan comp 438.68 {Plan 7}'!BP$15)),"",'III_Plan comp 438.68 {Plan 7}'!BP$15&amp;analysismethod8)</f>
        <v xml:space="preserve">Revealed Shopper: Network Participation &amp; Appointment Availability; 
</v>
      </c>
      <c r="DX95" s="251" t="str">
        <f>IF(ISNUMBER(FIND(analysismethod8,'III_Plan comp 438.68 {Plan 7}'!BQ$15)),"",'III_Plan comp 438.68 {Plan 7}'!BQ$15&amp;analysismethod8)</f>
        <v xml:space="preserve">Revealed Shopper: Network Participation &amp; Appointment Availability; 
</v>
      </c>
      <c r="DY95" s="251" t="str">
        <f>IF(ISNUMBER(FIND(analysismethod8,'III_Plan comp 438.68 {Plan 7}'!BR$15)),"",'III_Plan comp 438.68 {Plan 7}'!BR$15&amp;analysismethod8)</f>
        <v xml:space="preserve">Revealed Shopper: Network Participation &amp; Appointment Availability; 
</v>
      </c>
      <c r="DZ95" s="251" t="str">
        <f>IF(ISNUMBER(FIND(analysismethod8,'III_Plan comp 438.68 {Plan 7}'!BS$15)),"",'III_Plan comp 438.68 {Plan 7}'!BS$15&amp;analysismethod8)</f>
        <v xml:space="preserve">Revealed Shopper: Network Participation &amp; Appointment Availability; 
</v>
      </c>
      <c r="EA95" s="251" t="str">
        <f>IF(ISNUMBER(FIND(analysismethod8,'III_Plan comp 438.68 {Plan 7}'!BT$15)),"",'III_Plan comp 438.68 {Plan 7}'!BT$15&amp;analysismethod8)</f>
        <v xml:space="preserve">Revealed Shopper: Network Participation &amp; Appointment Availability; 
</v>
      </c>
      <c r="EB95" s="251" t="str">
        <f>IF(ISNUMBER(FIND(analysismethod8,'III_Plan comp 438.68 {Plan 7}'!BU$15)),"",'III_Plan comp 438.68 {Plan 7}'!BU$15&amp;analysismethod8)</f>
        <v xml:space="preserve">Revealed Shopper: Network Participation &amp; Appointment Availability; 
</v>
      </c>
      <c r="EC95" s="251" t="str">
        <f>IF(ISNUMBER(FIND(analysismethod8,'III_Plan comp 438.68 {Plan 7}'!BV$15)),"",'III_Plan comp 438.68 {Plan 7}'!BV$15&amp;analysismethod8)</f>
        <v xml:space="preserve">Revealed Shopper: Network Participation &amp; Appointment Availability; 
</v>
      </c>
      <c r="ED95" s="251" t="str">
        <f>IF(ISNUMBER(FIND(analysismethod8,'III_Plan comp 438.68 {Plan 7}'!BW$15)),"",'III_Plan comp 438.68 {Plan 7}'!BW$15&amp;analysismethod8)</f>
        <v xml:space="preserve">Revealed Shopper: Network Participation &amp; Appointment Availability; 
</v>
      </c>
      <c r="EE95" s="251" t="str">
        <f>IF(ISNUMBER(FIND(analysismethod8,'III_Plan comp 438.68 {Plan 7}'!BX$15)),"",'III_Plan comp 438.68 {Plan 7}'!BX$15&amp;analysismethod8)</f>
        <v xml:space="preserve">Revealed Shopper: Network Participation &amp; Appointment Availability; 
</v>
      </c>
      <c r="EF95" s="251" t="str">
        <f>IF(ISNUMBER(FIND(analysismethod8,'III_Plan comp 438.68 {Plan 7}'!BY$15)),"",'III_Plan comp 438.68 {Plan 7}'!BY$15&amp;analysismethod8)</f>
        <v xml:space="preserve">Revealed Shopper: Network Participation &amp; Appointment Availability; 
</v>
      </c>
      <c r="EG95" s="251" t="str">
        <f>IF(ISNUMBER(FIND(analysismethod8,'III_Plan comp 438.68 {Plan 7}'!BZ$15)),"",'III_Plan comp 438.68 {Plan 7}'!BZ$15&amp;analysismethod8)</f>
        <v xml:space="preserve">Revealed Shopper: Network Participation &amp; Appointment Availability; 
</v>
      </c>
      <c r="EH95" s="251" t="str">
        <f>IF(ISNUMBER(FIND(analysismethod8,'III_Plan comp 438.68 {Plan 7}'!CA$15)),"",'III_Plan comp 438.68 {Plan 7}'!CA$15&amp;analysismethod8)</f>
        <v xml:space="preserve">Revealed Shopper: Network Participation &amp; Appointment Availability; 
</v>
      </c>
      <c r="EI95" s="251" t="str">
        <f>IF(ISNUMBER(FIND(analysismethod8,'III_Plan comp 438.68 {Plan 7}'!CB$15)),"",'III_Plan comp 438.68 {Plan 7}'!CB$15&amp;analysismethod8)</f>
        <v xml:space="preserve">Revealed Shopper: Network Participation &amp; Appointment Availability; 
</v>
      </c>
      <c r="EJ95" s="251" t="str">
        <f>IF(ISNUMBER(FIND(analysismethod8,'III_Plan comp 438.68 {Plan 7}'!CC$15)),"",'III_Plan comp 438.68 {Plan 7}'!CC$15&amp;analysismethod8)</f>
        <v xml:space="preserve">Revealed Shopper: Network Participation &amp; Appointment Availability; 
</v>
      </c>
      <c r="EK95" s="251" t="str">
        <f>IF(ISNUMBER(FIND(analysismethod8,'III_Plan comp 438.68 {Plan 7}'!CD$15)),"",'III_Plan comp 438.68 {Plan 7}'!CD$15&amp;analysismethod8)</f>
        <v xml:space="preserve">Revealed Shopper: Network Participation &amp; Appointment Availability; 
</v>
      </c>
      <c r="EL95" s="251" t="str">
        <f>IF(ISNUMBER(FIND(analysismethod8,'III_Plan comp 438.68 {Plan 7}'!CE$15)),"",'III_Plan comp 438.68 {Plan 7}'!CE$15&amp;analysismethod8)</f>
        <v xml:space="preserve">Revealed Shopper: Network Participation &amp; Appointment Availability; 
</v>
      </c>
      <c r="EM95" s="251" t="str">
        <f>IF(ISNUMBER(FIND(analysismethod8,'III_Plan comp 438.68 {Plan 7}'!CF$15)),"",'III_Plan comp 438.68 {Plan 7}'!CF$15&amp;analysismethod8)</f>
        <v xml:space="preserve">Revealed Shopper: Network Participation &amp; Appointment Availability; 
</v>
      </c>
      <c r="EN95" s="251" t="str">
        <f>IF(ISNUMBER(FIND(analysismethod8,'III_Plan comp 438.68 {Plan 7}'!CG$15)),"",'III_Plan comp 438.68 {Plan 7}'!CG$15&amp;analysismethod8)</f>
        <v xml:space="preserve">Revealed Shopper: Network Participation &amp; Appointment Availability; 
</v>
      </c>
      <c r="EO95" s="251" t="str">
        <f>IF(ISNUMBER(FIND(analysismethod8,'III_Plan comp 438.68 {Plan 7}'!CH$15)),"",'III_Plan comp 438.68 {Plan 7}'!CH$15&amp;analysismethod8)</f>
        <v xml:space="preserve">Revealed Shopper: Network Participation &amp; Appointment Availability; 
</v>
      </c>
      <c r="EP95" s="251" t="str">
        <f>IF(ISNUMBER(FIND(analysismethod8,'III_Plan comp 438.68 {Plan 7}'!CI$15)),"",'III_Plan comp 438.68 {Plan 7}'!CI$15&amp;analysismethod8)</f>
        <v xml:space="preserve">Revealed Shopper: Network Participation &amp; Appointment Availability; 
</v>
      </c>
      <c r="EQ95" s="251" t="str">
        <f>IF(ISNUMBER(FIND(analysismethod8,'III_Plan comp 438.68 {Plan 7}'!CJ$15)),"",'III_Plan comp 438.68 {Plan 7}'!CJ$15&amp;analysismethod8)</f>
        <v xml:space="preserve">Revealed Shopper: Network Participation &amp; Appointment Availability; 
</v>
      </c>
      <c r="ER95" s="251" t="str">
        <f>IF(ISNUMBER(FIND(analysismethod8,'III_Plan comp 438.68 {Plan 7}'!CK$15)),"",'III_Plan comp 438.68 {Plan 7}'!CK$15&amp;analysismethod8)</f>
        <v xml:space="preserve">Revealed Shopper: Network Participation &amp; Appointment Availability; 
</v>
      </c>
      <c r="ES95" s="251" t="str">
        <f>IF(ISNUMBER(FIND(analysismethod8,'III_Plan comp 438.68 {Plan 7}'!CL$15)),"",'III_Plan comp 438.68 {Plan 7}'!CL$15&amp;analysismethod8)</f>
        <v xml:space="preserve">Revealed Shopper: Network Participation &amp; Appointment Availability; 
</v>
      </c>
      <c r="ET95" s="251" t="str">
        <f>IF(ISNUMBER(FIND(analysismethod8,'III_Plan comp 438.68 {Plan 7}'!CM$15)),"",'III_Plan comp 438.68 {Plan 7}'!CM$15&amp;analysismethod8)</f>
        <v xml:space="preserve">Revealed Shopper: Network Participation &amp; Appointment Availability; 
</v>
      </c>
      <c r="EU95" s="251" t="str">
        <f>IF(ISNUMBER(FIND(analysismethod8,'III_Plan comp 438.68 {Plan 7}'!CN$15)),"",'III_Plan comp 438.68 {Plan 7}'!CN$15&amp;analysismethod8)</f>
        <v xml:space="preserve">Revealed Shopper: Network Participation &amp; Appointment Availability; 
</v>
      </c>
      <c r="EV95" s="251" t="str">
        <f>IF(ISNUMBER(FIND(analysismethod8,'III_Plan comp 438.68 {Plan 7}'!CO$15)),"",'III_Plan comp 438.68 {Plan 7}'!CO$15&amp;analysismethod8)</f>
        <v xml:space="preserve">Revealed Shopper: Network Participation &amp; Appointment Availability; 
</v>
      </c>
      <c r="EW95" s="251" t="str">
        <f>IF(ISNUMBER(FIND(analysismethod8,'III_Plan comp 438.68 {Plan 7}'!CP$15)),"",'III_Plan comp 438.68 {Plan 7}'!CP$15&amp;analysismethod8)</f>
        <v xml:space="preserve">Revealed Shopper: Network Participation &amp; Appointment Availability; 
</v>
      </c>
      <c r="EX95" s="251" t="str">
        <f>IF(ISNUMBER(FIND(analysismethod8,'III_Plan comp 438.68 {Plan 7}'!CQ$15)),"",'III_Plan comp 438.68 {Plan 7}'!CQ$15&amp;analysismethod8)</f>
        <v xml:space="preserve">Revealed Shopper: Network Participation &amp; Appointment Availability; 
</v>
      </c>
      <c r="EY95" s="251" t="str">
        <f>IF(ISNUMBER(FIND(analysismethod8,'III_Plan comp 438.68 {Plan 7}'!CR$15)),"",'III_Plan comp 438.68 {Plan 7}'!CR$15&amp;analysismethod8)</f>
        <v xml:space="preserve">Revealed Shopper: Network Participation &amp; Appointment Availability; 
</v>
      </c>
      <c r="EZ95" s="251" t="str">
        <f>IF(ISNUMBER(FIND(analysismethod8,'III_Plan comp 438.68 {Plan 7}'!CS$15)),"",'III_Plan comp 438.68 {Plan 7}'!CS$15&amp;analysismethod8)</f>
        <v xml:space="preserve">Revealed Shopper: Network Participation &amp; Appointment Availability; 
</v>
      </c>
      <c r="FA95" s="251" t="str">
        <f>IF(ISNUMBER(FIND(analysismethod8,'III_Plan comp 438.68 {Plan 7}'!CT$15)),"",'III_Plan comp 438.68 {Plan 7}'!CT$15&amp;analysismethod8)</f>
        <v xml:space="preserve">Revealed Shopper: Network Participation &amp; Appointment Availability; 
</v>
      </c>
      <c r="FB95" s="251" t="str">
        <f>IF(ISNUMBER(FIND(analysismethod8,'III_Plan comp 438.68 {Plan 7}'!CU$15)),"",'III_Plan comp 438.68 {Plan 7}'!CU$15&amp;analysismethod8)</f>
        <v xml:space="preserve">Revealed Shopper: Network Participation &amp; Appointment Availability; 
</v>
      </c>
      <c r="FC95" s="251" t="str">
        <f>IF(ISNUMBER(FIND(analysismethod8,'III_Plan comp 438.68 {Plan 7}'!CV$15)),"",'III_Plan comp 438.68 {Plan 7}'!CV$15&amp;analysismethod8)</f>
        <v xml:space="preserve">Revealed Shopper: Network Participation &amp; Appointment Availability; 
</v>
      </c>
      <c r="FD95" s="251" t="str">
        <f>IF(ISNUMBER(FIND(analysismethod8,'III_Plan comp 438.68 {Plan 7}'!CW$15)),"",'III_Plan comp 438.68 {Plan 7}'!CW$15&amp;analysismethod8)</f>
        <v xml:space="preserve">Revealed Shopper: Network Participation &amp; Appointment Availability; 
</v>
      </c>
      <c r="FE95" s="251" t="str">
        <f>IF(ISNUMBER(FIND(analysismethod8,'III_Plan comp 438.68 {Plan 7}'!CX$15)),"",'III_Plan comp 438.68 {Plan 7}'!CX$15&amp;analysismethod8)</f>
        <v xml:space="preserve">Revealed Shopper: Network Participation &amp; Appointment Availability; 
</v>
      </c>
      <c r="FF95" s="251" t="str">
        <f>IF(ISNUMBER(FIND(analysismethod8,'III_Plan comp 438.68 {Plan 7}'!CY$15)),"",'III_Plan comp 438.68 {Plan 7}'!CY$15&amp;analysismethod8)</f>
        <v xml:space="preserve">Revealed Shopper: Network Participation &amp; Appointment Availability; 
</v>
      </c>
      <c r="FG95" s="251" t="str">
        <f>IF(ISNUMBER(FIND(analysismethod8,'III_Plan comp 438.68 {Plan 7}'!CZ$15)),"",'III_Plan comp 438.68 {Plan 7}'!CZ$15&amp;analysismethod8)</f>
        <v xml:space="preserve">Revealed Shopper: Network Participation &amp; Appointment Availability;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FTE Ratio Analysis; 
</v>
      </c>
      <c r="BM96" s="251" t="str">
        <f>IF(ISNUMBER(FIND(analysismethod9,'III_Plan comp 438.68 {Plan 7}'!F$15)),"",'III_Plan comp 438.68 {Plan 7}'!F$15&amp;analysismethod9)</f>
        <v xml:space="preserve">FTE Ratio Analysis; 
</v>
      </c>
      <c r="BN96" s="251" t="str">
        <f>IF(ISNUMBER(FIND(analysismethod9,'III_Plan comp 438.68 {Plan 7}'!G$15)),"",'III_Plan comp 438.68 {Plan 7}'!G$15&amp;analysismethod9)</f>
        <v xml:space="preserve">FTE Ratio Analysis; 
</v>
      </c>
      <c r="BO96" s="251" t="str">
        <f>IF(ISNUMBER(FIND(analysismethod9,'III_Plan comp 438.68 {Plan 7}'!H$15)),"",'III_Plan comp 438.68 {Plan 7}'!H$15&amp;analysismethod9)</f>
        <v xml:space="preserve">FTE Ratio Analysis; 
</v>
      </c>
      <c r="BP96" s="251" t="str">
        <f>IF(ISNUMBER(FIND(analysismethod9,'III_Plan comp 438.68 {Plan 7}'!I$15)),"",'III_Plan comp 438.68 {Plan 7}'!I$15&amp;analysismethod9)</f>
        <v xml:space="preserve">FTE Ratio Analysis; 
</v>
      </c>
      <c r="BQ96" s="251" t="str">
        <f>IF(ISNUMBER(FIND(analysismethod9,'III_Plan comp 438.68 {Plan 7}'!J$15)),"",'III_Plan comp 438.68 {Plan 7}'!J$15&amp;analysismethod9)</f>
        <v xml:space="preserve">FTE Ratio Analysis; 
</v>
      </c>
      <c r="BR96" s="251" t="str">
        <f>IF(ISNUMBER(FIND(analysismethod9,'III_Plan comp 438.68 {Plan 7}'!K$15)),"",'III_Plan comp 438.68 {Plan 7}'!K$15&amp;analysismethod9)</f>
        <v xml:space="preserve">FTE Ratio Analysis; 
</v>
      </c>
      <c r="BS96" s="251" t="str">
        <f>IF(ISNUMBER(FIND(analysismethod9,'III_Plan comp 438.68 {Plan 7}'!L$15)),"",'III_Plan comp 438.68 {Plan 7}'!L$15&amp;analysismethod9)</f>
        <v xml:space="preserve">FTE Ratio Analysis; 
</v>
      </c>
      <c r="BT96" s="251" t="str">
        <f>IF(ISNUMBER(FIND(analysismethod9,'III_Plan comp 438.68 {Plan 7}'!M$15)),"",'III_Plan comp 438.68 {Plan 7}'!M$15&amp;analysismethod9)</f>
        <v xml:space="preserve">FTE Ratio Analysis; 
</v>
      </c>
      <c r="BU96" s="251" t="str">
        <f>IF(ISNUMBER(FIND(analysismethod9,'III_Plan comp 438.68 {Plan 7}'!N$15)),"",'III_Plan comp 438.68 {Plan 7}'!N$15&amp;analysismethod9)</f>
        <v xml:space="preserve">FTE Ratio Analysis; 
</v>
      </c>
      <c r="BV96" s="251" t="str">
        <f>IF(ISNUMBER(FIND(analysismethod9,'III_Plan comp 438.68 {Plan 7}'!O$15)),"",'III_Plan comp 438.68 {Plan 7}'!O$15&amp;analysismethod9)</f>
        <v xml:space="preserve">FTE Ratio Analysis; 
</v>
      </c>
      <c r="BW96" s="251" t="str">
        <f>IF(ISNUMBER(FIND(analysismethod9,'III_Plan comp 438.68 {Plan 7}'!P$15)),"",'III_Plan comp 438.68 {Plan 7}'!P$15&amp;analysismethod9)</f>
        <v xml:space="preserve">FTE Ratio Analysis; 
</v>
      </c>
      <c r="BX96" s="251" t="str">
        <f>IF(ISNUMBER(FIND(analysismethod9,'III_Plan comp 438.68 {Plan 7}'!Q$15)),"",'III_Plan comp 438.68 {Plan 7}'!Q$15&amp;analysismethod9)</f>
        <v xml:space="preserve">FTE Ratio Analysis; 
</v>
      </c>
      <c r="BY96" s="251" t="str">
        <f>IF(ISNUMBER(FIND(analysismethod9,'III_Plan comp 438.68 {Plan 7}'!R$15)),"",'III_Plan comp 438.68 {Plan 7}'!R$15&amp;analysismethod9)</f>
        <v xml:space="preserve">FTE Ratio Analysis; 
</v>
      </c>
      <c r="BZ96" s="251" t="str">
        <f>IF(ISNUMBER(FIND(analysismethod9,'III_Plan comp 438.68 {Plan 7}'!S$15)),"",'III_Plan comp 438.68 {Plan 7}'!S$15&amp;analysismethod9)</f>
        <v xml:space="preserve">FTE Ratio Analysis; 
</v>
      </c>
      <c r="CA96" s="251" t="str">
        <f>IF(ISNUMBER(FIND(analysismethod9,'III_Plan comp 438.68 {Plan 7}'!T$15)),"",'III_Plan comp 438.68 {Plan 7}'!T$15&amp;analysismethod9)</f>
        <v xml:space="preserve">FTE Ratio Analysis; 
</v>
      </c>
      <c r="CB96" s="251" t="str">
        <f>IF(ISNUMBER(FIND(analysismethod9,'III_Plan comp 438.68 {Plan 7}'!U$15)),"",'III_Plan comp 438.68 {Plan 7}'!U$15&amp;analysismethod9)</f>
        <v xml:space="preserve">FTE Ratio Analysis; 
</v>
      </c>
      <c r="CC96" s="251" t="str">
        <f>IF(ISNUMBER(FIND(analysismethod9,'III_Plan comp 438.68 {Plan 7}'!V$15)),"",'III_Plan comp 438.68 {Plan 7}'!V$15&amp;analysismethod9)</f>
        <v xml:space="preserve">FTE Ratio Analysis; 
</v>
      </c>
      <c r="CD96" s="251" t="str">
        <f>IF(ISNUMBER(FIND(analysismethod9,'III_Plan comp 438.68 {Plan 7}'!W$15)),"",'III_Plan comp 438.68 {Plan 7}'!W$15&amp;analysismethod9)</f>
        <v xml:space="preserve">FTE Ratio Analysis; 
</v>
      </c>
      <c r="CE96" s="251" t="str">
        <f>IF(ISNUMBER(FIND(analysismethod9,'III_Plan comp 438.68 {Plan 7}'!X$15)),"",'III_Plan comp 438.68 {Plan 7}'!X$15&amp;analysismethod9)</f>
        <v xml:space="preserve">FTE Ratio Analysis; 
</v>
      </c>
      <c r="CF96" s="251" t="str">
        <f>IF(ISNUMBER(FIND(analysismethod9,'III_Plan comp 438.68 {Plan 7}'!Y$15)),"",'III_Plan comp 438.68 {Plan 7}'!Y$15&amp;analysismethod9)</f>
        <v xml:space="preserve">FTE Ratio Analysis; 
</v>
      </c>
      <c r="CG96" s="251" t="str">
        <f>IF(ISNUMBER(FIND(analysismethod9,'III_Plan comp 438.68 {Plan 7}'!Z$15)),"",'III_Plan comp 438.68 {Plan 7}'!Z$15&amp;analysismethod9)</f>
        <v xml:space="preserve">FTE Ratio Analysis; 
</v>
      </c>
      <c r="CH96" s="251" t="str">
        <f>IF(ISNUMBER(FIND(analysismethod9,'III_Plan comp 438.68 {Plan 7}'!AA$15)),"",'III_Plan comp 438.68 {Plan 7}'!AA$15&amp;analysismethod9)</f>
        <v xml:space="preserve">FTE Ratio Analysis; 
</v>
      </c>
      <c r="CI96" s="251" t="str">
        <f>IF(ISNUMBER(FIND(analysismethod9,'III_Plan comp 438.68 {Plan 7}'!AB$15)),"",'III_Plan comp 438.68 {Plan 7}'!AB$15&amp;analysismethod9)</f>
        <v xml:space="preserve">FTE Ratio Analysis; 
</v>
      </c>
      <c r="CJ96" s="251" t="str">
        <f>IF(ISNUMBER(FIND(analysismethod9,'III_Plan comp 438.68 {Plan 7}'!AC$15)),"",'III_Plan comp 438.68 {Plan 7}'!AC$15&amp;analysismethod9)</f>
        <v xml:space="preserve">FTE Ratio Analysis; 
</v>
      </c>
      <c r="CK96" s="251" t="str">
        <f>IF(ISNUMBER(FIND(analysismethod9,'III_Plan comp 438.68 {Plan 7}'!AD$15)),"",'III_Plan comp 438.68 {Plan 7}'!AD$15&amp;analysismethod9)</f>
        <v xml:space="preserve">FTE Ratio Analysis; 
</v>
      </c>
      <c r="CL96" s="251" t="str">
        <f>IF(ISNUMBER(FIND(analysismethod9,'III_Plan comp 438.68 {Plan 7}'!AE$15)),"",'III_Plan comp 438.68 {Plan 7}'!AE$15&amp;analysismethod9)</f>
        <v xml:space="preserve">FTE Ratio Analysis; 
</v>
      </c>
      <c r="CM96" s="251" t="str">
        <f>IF(ISNUMBER(FIND(analysismethod9,'III_Plan comp 438.68 {Plan 7}'!AF$15)),"",'III_Plan comp 438.68 {Plan 7}'!AF$15&amp;analysismethod9)</f>
        <v xml:space="preserve">FTE Ratio Analysis; 
</v>
      </c>
      <c r="CN96" s="251" t="str">
        <f>IF(ISNUMBER(FIND(analysismethod9,'III_Plan comp 438.68 {Plan 7}'!AG$15)),"",'III_Plan comp 438.68 {Plan 7}'!AG$15&amp;analysismethod9)</f>
        <v xml:space="preserve">FTE Ratio Analysis; 
</v>
      </c>
      <c r="CO96" s="251" t="str">
        <f>IF(ISNUMBER(FIND(analysismethod9,'III_Plan comp 438.68 {Plan 7}'!AH$15)),"",'III_Plan comp 438.68 {Plan 7}'!AH$15&amp;analysismethod9)</f>
        <v xml:space="preserve">FTE Ratio Analysis; 
</v>
      </c>
      <c r="CP96" s="251" t="str">
        <f>IF(ISNUMBER(FIND(analysismethod9,'III_Plan comp 438.68 {Plan 7}'!AI$15)),"",'III_Plan comp 438.68 {Plan 7}'!AI$15&amp;analysismethod9)</f>
        <v xml:space="preserve">FTE Ratio Analysis; 
</v>
      </c>
      <c r="CQ96" s="251" t="str">
        <f>IF(ISNUMBER(FIND(analysismethod9,'III_Plan comp 438.68 {Plan 7}'!AJ$15)),"",'III_Plan comp 438.68 {Plan 7}'!AJ$15&amp;analysismethod9)</f>
        <v xml:space="preserve">FTE Ratio Analysis; 
</v>
      </c>
      <c r="CR96" s="251" t="str">
        <f>IF(ISNUMBER(FIND(analysismethod9,'III_Plan comp 438.68 {Plan 7}'!AK$15)),"",'III_Plan comp 438.68 {Plan 7}'!AK$15&amp;analysismethod9)</f>
        <v xml:space="preserve">FTE Ratio Analysis; 
</v>
      </c>
      <c r="CS96" s="251" t="str">
        <f>IF(ISNUMBER(FIND(analysismethod9,'III_Plan comp 438.68 {Plan 7}'!AL$15)),"",'III_Plan comp 438.68 {Plan 7}'!AL$15&amp;analysismethod9)</f>
        <v xml:space="preserve">FTE Ratio Analysis; 
</v>
      </c>
      <c r="CT96" s="251" t="str">
        <f>IF(ISNUMBER(FIND(analysismethod9,'III_Plan comp 438.68 {Plan 7}'!AM$15)),"",'III_Plan comp 438.68 {Plan 7}'!AM$15&amp;analysismethod9)</f>
        <v xml:space="preserve">FTE Ratio Analysis; 
</v>
      </c>
      <c r="CU96" s="251" t="str">
        <f>IF(ISNUMBER(FIND(analysismethod9,'III_Plan comp 438.68 {Plan 7}'!AN$15)),"",'III_Plan comp 438.68 {Plan 7}'!AN$15&amp;analysismethod9)</f>
        <v xml:space="preserve">FTE Ratio Analysis; 
</v>
      </c>
      <c r="CV96" s="251" t="str">
        <f>IF(ISNUMBER(FIND(analysismethod9,'III_Plan comp 438.68 {Plan 7}'!AO$15)),"",'III_Plan comp 438.68 {Plan 7}'!AO$15&amp;analysismethod9)</f>
        <v xml:space="preserve">FTE Ratio Analysis; 
</v>
      </c>
      <c r="CW96" s="251" t="str">
        <f>IF(ISNUMBER(FIND(analysismethod9,'III_Plan comp 438.68 {Plan 7}'!AP$15)),"",'III_Plan comp 438.68 {Plan 7}'!AP$15&amp;analysismethod9)</f>
        <v xml:space="preserve">FTE Ratio Analysis; 
</v>
      </c>
      <c r="CX96" s="251" t="str">
        <f>IF(ISNUMBER(FIND(analysismethod9,'III_Plan comp 438.68 {Plan 7}'!AQ$15)),"",'III_Plan comp 438.68 {Plan 7}'!AQ$15&amp;analysismethod9)</f>
        <v xml:space="preserve">FTE Ratio Analysis; 
</v>
      </c>
      <c r="CY96" s="251" t="str">
        <f>IF(ISNUMBER(FIND(analysismethod9,'III_Plan comp 438.68 {Plan 7}'!AR$15)),"",'III_Plan comp 438.68 {Plan 7}'!AR$15&amp;analysismethod9)</f>
        <v xml:space="preserve">FTE Ratio Analysis; 
</v>
      </c>
      <c r="CZ96" s="251" t="str">
        <f>IF(ISNUMBER(FIND(analysismethod9,'III_Plan comp 438.68 {Plan 7}'!AS$15)),"",'III_Plan comp 438.68 {Plan 7}'!AS$15&amp;analysismethod9)</f>
        <v xml:space="preserve">FTE Ratio Analysis; 
</v>
      </c>
      <c r="DA96" s="251" t="str">
        <f>IF(ISNUMBER(FIND(analysismethod9,'III_Plan comp 438.68 {Plan 7}'!AT$15)),"",'III_Plan comp 438.68 {Plan 7}'!AT$15&amp;analysismethod9)</f>
        <v xml:space="preserve">FTE Ratio Analysis; 
</v>
      </c>
      <c r="DB96" s="251" t="str">
        <f>IF(ISNUMBER(FIND(analysismethod9,'III_Plan comp 438.68 {Plan 7}'!AU$15)),"",'III_Plan comp 438.68 {Plan 7}'!AU$15&amp;analysismethod9)</f>
        <v xml:space="preserve">FTE Ratio Analysis; 
</v>
      </c>
      <c r="DC96" s="251" t="str">
        <f>IF(ISNUMBER(FIND(analysismethod9,'III_Plan comp 438.68 {Plan 7}'!AV$15)),"",'III_Plan comp 438.68 {Plan 7}'!AV$15&amp;analysismethod9)</f>
        <v xml:space="preserve">FTE Ratio Analysis; 
</v>
      </c>
      <c r="DD96" s="251" t="str">
        <f>IF(ISNUMBER(FIND(analysismethod9,'III_Plan comp 438.68 {Plan 7}'!AW$15)),"",'III_Plan comp 438.68 {Plan 7}'!AW$15&amp;analysismethod9)</f>
        <v xml:space="preserve">FTE Ratio Analysis; 
</v>
      </c>
      <c r="DE96" s="251" t="str">
        <f>IF(ISNUMBER(FIND(analysismethod9,'III_Plan comp 438.68 {Plan 7}'!AX$15)),"",'III_Plan comp 438.68 {Plan 7}'!AX$15&amp;analysismethod9)</f>
        <v xml:space="preserve">FTE Ratio Analysis; 
</v>
      </c>
      <c r="DF96" s="251" t="str">
        <f>IF(ISNUMBER(FIND(analysismethod9,'III_Plan comp 438.68 {Plan 7}'!AY$15)),"",'III_Plan comp 438.68 {Plan 7}'!AY$15&amp;analysismethod9)</f>
        <v xml:space="preserve">FTE Ratio Analysis; 
</v>
      </c>
      <c r="DG96" s="251" t="str">
        <f>IF(ISNUMBER(FIND(analysismethod9,'III_Plan comp 438.68 {Plan 7}'!AZ$15)),"",'III_Plan comp 438.68 {Plan 7}'!AZ$15&amp;analysismethod9)</f>
        <v xml:space="preserve">FTE Ratio Analysis; 
</v>
      </c>
      <c r="DH96" s="251" t="str">
        <f>IF(ISNUMBER(FIND(analysismethod9,'III_Plan comp 438.68 {Plan 7}'!BA$15)),"",'III_Plan comp 438.68 {Plan 7}'!BA$15&amp;analysismethod9)</f>
        <v xml:space="preserve">FTE Ratio Analysis; 
</v>
      </c>
      <c r="DI96" s="251" t="str">
        <f>IF(ISNUMBER(FIND(analysismethod9,'III_Plan comp 438.68 {Plan 7}'!BB$15)),"",'III_Plan comp 438.68 {Plan 7}'!BB$15&amp;analysismethod9)</f>
        <v xml:space="preserve">FTE Ratio Analysis; 
</v>
      </c>
      <c r="DJ96" s="251" t="str">
        <f>IF(ISNUMBER(FIND(analysismethod9,'III_Plan comp 438.68 {Plan 7}'!BC$15)),"",'III_Plan comp 438.68 {Plan 7}'!BC$15&amp;analysismethod9)</f>
        <v xml:space="preserve">FTE Ratio Analysis; 
</v>
      </c>
      <c r="DK96" s="251" t="str">
        <f>IF(ISNUMBER(FIND(analysismethod9,'III_Plan comp 438.68 {Plan 7}'!BD$15)),"",'III_Plan comp 438.68 {Plan 7}'!BD$15&amp;analysismethod9)</f>
        <v xml:space="preserve">FTE Ratio Analysis; 
</v>
      </c>
      <c r="DL96" s="251" t="str">
        <f>IF(ISNUMBER(FIND(analysismethod9,'III_Plan comp 438.68 {Plan 7}'!BE$15)),"",'III_Plan comp 438.68 {Plan 7}'!BE$15&amp;analysismethod9)</f>
        <v xml:space="preserve">FTE Ratio Analysis; 
</v>
      </c>
      <c r="DM96" s="251" t="str">
        <f>IF(ISNUMBER(FIND(analysismethod9,'III_Plan comp 438.68 {Plan 7}'!BF$15)),"",'III_Plan comp 438.68 {Plan 7}'!BF$15&amp;analysismethod9)</f>
        <v xml:space="preserve">FTE Ratio Analysis; 
</v>
      </c>
      <c r="DN96" s="251" t="str">
        <f>IF(ISNUMBER(FIND(analysismethod9,'III_Plan comp 438.68 {Plan 7}'!BG$15)),"",'III_Plan comp 438.68 {Plan 7}'!BG$15&amp;analysismethod9)</f>
        <v xml:space="preserve">FTE Ratio Analysis; 
</v>
      </c>
      <c r="DO96" s="251" t="str">
        <f>IF(ISNUMBER(FIND(analysismethod9,'III_Plan comp 438.68 {Plan 7}'!BH$15)),"",'III_Plan comp 438.68 {Plan 7}'!BH$15&amp;analysismethod9)</f>
        <v xml:space="preserve">FTE Ratio Analysis; 
</v>
      </c>
      <c r="DP96" s="251" t="str">
        <f>IF(ISNUMBER(FIND(analysismethod9,'III_Plan comp 438.68 {Plan 7}'!BI$15)),"",'III_Plan comp 438.68 {Plan 7}'!BI$15&amp;analysismethod9)</f>
        <v xml:space="preserve">FTE Ratio Analysis; 
</v>
      </c>
      <c r="DQ96" s="251" t="str">
        <f>IF(ISNUMBER(FIND(analysismethod9,'III_Plan comp 438.68 {Plan 7}'!BJ$15)),"",'III_Plan comp 438.68 {Plan 7}'!BJ$15&amp;analysismethod9)</f>
        <v xml:space="preserve">FTE Ratio Analysis; 
</v>
      </c>
      <c r="DR96" s="251" t="str">
        <f>IF(ISNUMBER(FIND(analysismethod9,'III_Plan comp 438.68 {Plan 7}'!BK$15)),"",'III_Plan comp 438.68 {Plan 7}'!BK$15&amp;analysismethod9)</f>
        <v xml:space="preserve">FTE Ratio Analysis; 
</v>
      </c>
      <c r="DS96" s="251" t="str">
        <f>IF(ISNUMBER(FIND(analysismethod9,'III_Plan comp 438.68 {Plan 7}'!BL$15)),"",'III_Plan comp 438.68 {Plan 7}'!BL$15&amp;analysismethod9)</f>
        <v xml:space="preserve">FTE Ratio Analysis; 
</v>
      </c>
      <c r="DT96" s="251" t="str">
        <f>IF(ISNUMBER(FIND(analysismethod9,'III_Plan comp 438.68 {Plan 7}'!BM$15)),"",'III_Plan comp 438.68 {Plan 7}'!BM$15&amp;analysismethod9)</f>
        <v xml:space="preserve">FTE Ratio Analysis; 
</v>
      </c>
      <c r="DU96" s="251" t="str">
        <f>IF(ISNUMBER(FIND(analysismethod9,'III_Plan comp 438.68 {Plan 7}'!BN$15)),"",'III_Plan comp 438.68 {Plan 7}'!BN$15&amp;analysismethod9)</f>
        <v xml:space="preserve">FTE Ratio Analysis; 
</v>
      </c>
      <c r="DV96" s="251" t="str">
        <f>IF(ISNUMBER(FIND(analysismethod9,'III_Plan comp 438.68 {Plan 7}'!BO$15)),"",'III_Plan comp 438.68 {Plan 7}'!BO$15&amp;analysismethod9)</f>
        <v xml:space="preserve">FTE Ratio Analysis; 
</v>
      </c>
      <c r="DW96" s="251" t="str">
        <f>IF(ISNUMBER(FIND(analysismethod9,'III_Plan comp 438.68 {Plan 7}'!BP$15)),"",'III_Plan comp 438.68 {Plan 7}'!BP$15&amp;analysismethod9)</f>
        <v xml:space="preserve">FTE Ratio Analysis; 
</v>
      </c>
      <c r="DX96" s="251" t="str">
        <f>IF(ISNUMBER(FIND(analysismethod9,'III_Plan comp 438.68 {Plan 7}'!BQ$15)),"",'III_Plan comp 438.68 {Plan 7}'!BQ$15&amp;analysismethod9)</f>
        <v xml:space="preserve">FTE Ratio Analysis; 
</v>
      </c>
      <c r="DY96" s="251" t="str">
        <f>IF(ISNUMBER(FIND(analysismethod9,'III_Plan comp 438.68 {Plan 7}'!BR$15)),"",'III_Plan comp 438.68 {Plan 7}'!BR$15&amp;analysismethod9)</f>
        <v xml:space="preserve">FTE Ratio Analysis; 
</v>
      </c>
      <c r="DZ96" s="251" t="str">
        <f>IF(ISNUMBER(FIND(analysismethod9,'III_Plan comp 438.68 {Plan 7}'!BS$15)),"",'III_Plan comp 438.68 {Plan 7}'!BS$15&amp;analysismethod9)</f>
        <v xml:space="preserve">FTE Ratio Analysis; 
</v>
      </c>
      <c r="EA96" s="251" t="str">
        <f>IF(ISNUMBER(FIND(analysismethod9,'III_Plan comp 438.68 {Plan 7}'!BT$15)),"",'III_Plan comp 438.68 {Plan 7}'!BT$15&amp;analysismethod9)</f>
        <v xml:space="preserve">FTE Ratio Analysis; 
</v>
      </c>
      <c r="EB96" s="251" t="str">
        <f>IF(ISNUMBER(FIND(analysismethod9,'III_Plan comp 438.68 {Plan 7}'!BU$15)),"",'III_Plan comp 438.68 {Plan 7}'!BU$15&amp;analysismethod9)</f>
        <v xml:space="preserve">FTE Ratio Analysis; 
</v>
      </c>
      <c r="EC96" s="251" t="str">
        <f>IF(ISNUMBER(FIND(analysismethod9,'III_Plan comp 438.68 {Plan 7}'!BV$15)),"",'III_Plan comp 438.68 {Plan 7}'!BV$15&amp;analysismethod9)</f>
        <v xml:space="preserve">FTE Ratio Analysis; 
</v>
      </c>
      <c r="ED96" s="251" t="str">
        <f>IF(ISNUMBER(FIND(analysismethod9,'III_Plan comp 438.68 {Plan 7}'!BW$15)),"",'III_Plan comp 438.68 {Plan 7}'!BW$15&amp;analysismethod9)</f>
        <v xml:space="preserve">FTE Ratio Analysis; 
</v>
      </c>
      <c r="EE96" s="251" t="str">
        <f>IF(ISNUMBER(FIND(analysismethod9,'III_Plan comp 438.68 {Plan 7}'!BX$15)),"",'III_Plan comp 438.68 {Plan 7}'!BX$15&amp;analysismethod9)</f>
        <v xml:space="preserve">FTE Ratio Analysis; 
</v>
      </c>
      <c r="EF96" s="251" t="str">
        <f>IF(ISNUMBER(FIND(analysismethod9,'III_Plan comp 438.68 {Plan 7}'!BY$15)),"",'III_Plan comp 438.68 {Plan 7}'!BY$15&amp;analysismethod9)</f>
        <v xml:space="preserve">FTE Ratio Analysis; 
</v>
      </c>
      <c r="EG96" s="251" t="str">
        <f>IF(ISNUMBER(FIND(analysismethod9,'III_Plan comp 438.68 {Plan 7}'!BZ$15)),"",'III_Plan comp 438.68 {Plan 7}'!BZ$15&amp;analysismethod9)</f>
        <v xml:space="preserve">FTE Ratio Analysis; 
</v>
      </c>
      <c r="EH96" s="251" t="str">
        <f>IF(ISNUMBER(FIND(analysismethod9,'III_Plan comp 438.68 {Plan 7}'!CA$15)),"",'III_Plan comp 438.68 {Plan 7}'!CA$15&amp;analysismethod9)</f>
        <v xml:space="preserve">FTE Ratio Analysis; 
</v>
      </c>
      <c r="EI96" s="251" t="str">
        <f>IF(ISNUMBER(FIND(analysismethod9,'III_Plan comp 438.68 {Plan 7}'!CB$15)),"",'III_Plan comp 438.68 {Plan 7}'!CB$15&amp;analysismethod9)</f>
        <v xml:space="preserve">FTE Ratio Analysis; 
</v>
      </c>
      <c r="EJ96" s="251" t="str">
        <f>IF(ISNUMBER(FIND(analysismethod9,'III_Plan comp 438.68 {Plan 7}'!CC$15)),"",'III_Plan comp 438.68 {Plan 7}'!CC$15&amp;analysismethod9)</f>
        <v xml:space="preserve">FTE Ratio Analysis; 
</v>
      </c>
      <c r="EK96" s="251" t="str">
        <f>IF(ISNUMBER(FIND(analysismethod9,'III_Plan comp 438.68 {Plan 7}'!CD$15)),"",'III_Plan comp 438.68 {Plan 7}'!CD$15&amp;analysismethod9)</f>
        <v xml:space="preserve">FTE Ratio Analysis; 
</v>
      </c>
      <c r="EL96" s="251" t="str">
        <f>IF(ISNUMBER(FIND(analysismethod9,'III_Plan comp 438.68 {Plan 7}'!CE$15)),"",'III_Plan comp 438.68 {Plan 7}'!CE$15&amp;analysismethod9)</f>
        <v xml:space="preserve">FTE Ratio Analysis; 
</v>
      </c>
      <c r="EM96" s="251" t="str">
        <f>IF(ISNUMBER(FIND(analysismethod9,'III_Plan comp 438.68 {Plan 7}'!CF$15)),"",'III_Plan comp 438.68 {Plan 7}'!CF$15&amp;analysismethod9)</f>
        <v xml:space="preserve">FTE Ratio Analysis; 
</v>
      </c>
      <c r="EN96" s="251" t="str">
        <f>IF(ISNUMBER(FIND(analysismethod9,'III_Plan comp 438.68 {Plan 7}'!CG$15)),"",'III_Plan comp 438.68 {Plan 7}'!CG$15&amp;analysismethod9)</f>
        <v xml:space="preserve">FTE Ratio Analysis; 
</v>
      </c>
      <c r="EO96" s="251" t="str">
        <f>IF(ISNUMBER(FIND(analysismethod9,'III_Plan comp 438.68 {Plan 7}'!CH$15)),"",'III_Plan comp 438.68 {Plan 7}'!CH$15&amp;analysismethod9)</f>
        <v xml:space="preserve">FTE Ratio Analysis; 
</v>
      </c>
      <c r="EP96" s="251" t="str">
        <f>IF(ISNUMBER(FIND(analysismethod9,'III_Plan comp 438.68 {Plan 7}'!CI$15)),"",'III_Plan comp 438.68 {Plan 7}'!CI$15&amp;analysismethod9)</f>
        <v xml:space="preserve">FTE Ratio Analysis; 
</v>
      </c>
      <c r="EQ96" s="251" t="str">
        <f>IF(ISNUMBER(FIND(analysismethod9,'III_Plan comp 438.68 {Plan 7}'!CJ$15)),"",'III_Plan comp 438.68 {Plan 7}'!CJ$15&amp;analysismethod9)</f>
        <v xml:space="preserve">FTE Ratio Analysis; 
</v>
      </c>
      <c r="ER96" s="251" t="str">
        <f>IF(ISNUMBER(FIND(analysismethod9,'III_Plan comp 438.68 {Plan 7}'!CK$15)),"",'III_Plan comp 438.68 {Plan 7}'!CK$15&amp;analysismethod9)</f>
        <v xml:space="preserve">FTE Ratio Analysis; 
</v>
      </c>
      <c r="ES96" s="251" t="str">
        <f>IF(ISNUMBER(FIND(analysismethod9,'III_Plan comp 438.68 {Plan 7}'!CL$15)),"",'III_Plan comp 438.68 {Plan 7}'!CL$15&amp;analysismethod9)</f>
        <v xml:space="preserve">FTE Ratio Analysis; 
</v>
      </c>
      <c r="ET96" s="251" t="str">
        <f>IF(ISNUMBER(FIND(analysismethod9,'III_Plan comp 438.68 {Plan 7}'!CM$15)),"",'III_Plan comp 438.68 {Plan 7}'!CM$15&amp;analysismethod9)</f>
        <v xml:space="preserve">FTE Ratio Analysis; 
</v>
      </c>
      <c r="EU96" s="251" t="str">
        <f>IF(ISNUMBER(FIND(analysismethod9,'III_Plan comp 438.68 {Plan 7}'!CN$15)),"",'III_Plan comp 438.68 {Plan 7}'!CN$15&amp;analysismethod9)</f>
        <v xml:space="preserve">FTE Ratio Analysis; 
</v>
      </c>
      <c r="EV96" s="251" t="str">
        <f>IF(ISNUMBER(FIND(analysismethod9,'III_Plan comp 438.68 {Plan 7}'!CO$15)),"",'III_Plan comp 438.68 {Plan 7}'!CO$15&amp;analysismethod9)</f>
        <v xml:space="preserve">FTE Ratio Analysis; 
</v>
      </c>
      <c r="EW96" s="251" t="str">
        <f>IF(ISNUMBER(FIND(analysismethod9,'III_Plan comp 438.68 {Plan 7}'!CP$15)),"",'III_Plan comp 438.68 {Plan 7}'!CP$15&amp;analysismethod9)</f>
        <v xml:space="preserve">FTE Ratio Analysis; 
</v>
      </c>
      <c r="EX96" s="251" t="str">
        <f>IF(ISNUMBER(FIND(analysismethod9,'III_Plan comp 438.68 {Plan 7}'!CQ$15)),"",'III_Plan comp 438.68 {Plan 7}'!CQ$15&amp;analysismethod9)</f>
        <v xml:space="preserve">FTE Ratio Analysis; 
</v>
      </c>
      <c r="EY96" s="251" t="str">
        <f>IF(ISNUMBER(FIND(analysismethod9,'III_Plan comp 438.68 {Plan 7}'!CR$15)),"",'III_Plan comp 438.68 {Plan 7}'!CR$15&amp;analysismethod9)</f>
        <v xml:space="preserve">FTE Ratio Analysis; 
</v>
      </c>
      <c r="EZ96" s="251" t="str">
        <f>IF(ISNUMBER(FIND(analysismethod9,'III_Plan comp 438.68 {Plan 7}'!CS$15)),"",'III_Plan comp 438.68 {Plan 7}'!CS$15&amp;analysismethod9)</f>
        <v xml:space="preserve">FTE Ratio Analysis; 
</v>
      </c>
      <c r="FA96" s="251" t="str">
        <f>IF(ISNUMBER(FIND(analysismethod9,'III_Plan comp 438.68 {Plan 7}'!CT$15)),"",'III_Plan comp 438.68 {Plan 7}'!CT$15&amp;analysismethod9)</f>
        <v xml:space="preserve">FTE Ratio Analysis; 
</v>
      </c>
      <c r="FB96" s="251" t="str">
        <f>IF(ISNUMBER(FIND(analysismethod9,'III_Plan comp 438.68 {Plan 7}'!CU$15)),"",'III_Plan comp 438.68 {Plan 7}'!CU$15&amp;analysismethod9)</f>
        <v xml:space="preserve">FTE Ratio Analysis; 
</v>
      </c>
      <c r="FC96" s="251" t="str">
        <f>IF(ISNUMBER(FIND(analysismethod9,'III_Plan comp 438.68 {Plan 7}'!CV$15)),"",'III_Plan comp 438.68 {Plan 7}'!CV$15&amp;analysismethod9)</f>
        <v xml:space="preserve">FTE Ratio Analysis; 
</v>
      </c>
      <c r="FD96" s="251" t="str">
        <f>IF(ISNUMBER(FIND(analysismethod9,'III_Plan comp 438.68 {Plan 7}'!CW$15)),"",'III_Plan comp 438.68 {Plan 7}'!CW$15&amp;analysismethod9)</f>
        <v xml:space="preserve">FTE Ratio Analysis; 
</v>
      </c>
      <c r="FE96" s="251" t="str">
        <f>IF(ISNUMBER(FIND(analysismethod9,'III_Plan comp 438.68 {Plan 7}'!CX$15)),"",'III_Plan comp 438.68 {Plan 7}'!CX$15&amp;analysismethod9)</f>
        <v xml:space="preserve">FTE Ratio Analysis; 
</v>
      </c>
      <c r="FF96" s="251" t="str">
        <f>IF(ISNUMBER(FIND(analysismethod9,'III_Plan comp 438.68 {Plan 7}'!CY$15)),"",'III_Plan comp 438.68 {Plan 7}'!CY$15&amp;analysismethod9)</f>
        <v xml:space="preserve">FTE Ratio Analysis; 
</v>
      </c>
      <c r="FG96" s="251" t="str">
        <f>IF(ISNUMBER(FIND(analysismethod9,'III_Plan comp 438.68 {Plan 7}'!CZ$15)),"",'III_Plan comp 438.68 {Plan 7}'!CZ$15&amp;analysismethod9)</f>
        <v xml:space="preserve">FTE Ratio Analysis; 
</v>
      </c>
    </row>
    <row r="97" spans="62:163" ht="14.4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Mandatory Provider Type Validation Analysis; 
</v>
      </c>
      <c r="BM97" s="254" t="str">
        <f>IF(ISNUMBER(FIND(analysismethod10,'III_Plan comp 438.68 {Plan 7}'!F$15)),"",'III_Plan comp 438.68 {Plan 7}'!F$15&amp;analysismethod10)</f>
        <v xml:space="preserve">Mandatory Provider Type Validation Analysis; 
</v>
      </c>
      <c r="BN97" s="254" t="str">
        <f>IF(ISNUMBER(FIND(analysismethod10,'III_Plan comp 438.68 {Plan 7}'!G$15)),"",'III_Plan comp 438.68 {Plan 7}'!G$15&amp;analysismethod10)</f>
        <v xml:space="preserve">Mandatory Provider Type Validation Analysis; 
</v>
      </c>
      <c r="BO97" s="254" t="str">
        <f>IF(ISNUMBER(FIND(analysismethod10,'III_Plan comp 438.68 {Plan 7}'!H$15)),"",'III_Plan comp 438.68 {Plan 7}'!H$15&amp;analysismethod10)</f>
        <v xml:space="preserve">Mandatory Provider Type Validation Analysis; 
</v>
      </c>
      <c r="BP97" s="254" t="str">
        <f>IF(ISNUMBER(FIND(analysismethod10,'III_Plan comp 438.68 {Plan 7}'!I$15)),"",'III_Plan comp 438.68 {Plan 7}'!I$15&amp;analysismethod10)</f>
        <v xml:space="preserve">Mandatory Provider Type Validation Analysis; 
</v>
      </c>
      <c r="BQ97" s="254" t="str">
        <f>IF(ISNUMBER(FIND(analysismethod10,'III_Plan comp 438.68 {Plan 7}'!J$15)),"",'III_Plan comp 438.68 {Plan 7}'!J$15&amp;analysismethod10)</f>
        <v xml:space="preserve">Mandatory Provider Type Validation Analysis; 
</v>
      </c>
      <c r="BR97" s="254" t="str">
        <f>IF(ISNUMBER(FIND(analysismethod10,'III_Plan comp 438.68 {Plan 7}'!K$15)),"",'III_Plan comp 438.68 {Plan 7}'!K$15&amp;analysismethod10)</f>
        <v xml:space="preserve">Mandatory Provider Type Validation Analysis; 
</v>
      </c>
      <c r="BS97" s="254" t="str">
        <f>IF(ISNUMBER(FIND(analysismethod10,'III_Plan comp 438.68 {Plan 7}'!L$15)),"",'III_Plan comp 438.68 {Plan 7}'!L$15&amp;analysismethod10)</f>
        <v xml:space="preserve">Mandatory Provider Type Validation Analysis; 
</v>
      </c>
      <c r="BT97" s="254" t="str">
        <f>IF(ISNUMBER(FIND(analysismethod10,'III_Plan comp 438.68 {Plan 7}'!M$15)),"",'III_Plan comp 438.68 {Plan 7}'!M$15&amp;analysismethod10)</f>
        <v xml:space="preserve">Mandatory Provider Type Validation Analysis; 
</v>
      </c>
      <c r="BU97" s="254" t="str">
        <f>IF(ISNUMBER(FIND(analysismethod10,'III_Plan comp 438.68 {Plan 7}'!N$15)),"",'III_Plan comp 438.68 {Plan 7}'!N$15&amp;analysismethod10)</f>
        <v xml:space="preserve">Mandatory Provider Type Validation Analysis; 
</v>
      </c>
      <c r="BV97" s="254" t="str">
        <f>IF(ISNUMBER(FIND(analysismethod10,'III_Plan comp 438.68 {Plan 7}'!O$15)),"",'III_Plan comp 438.68 {Plan 7}'!O$15&amp;analysismethod10)</f>
        <v xml:space="preserve">Mandatory Provider Type Validation Analysis; 
</v>
      </c>
      <c r="BW97" s="254" t="str">
        <f>IF(ISNUMBER(FIND(analysismethod10,'III_Plan comp 438.68 {Plan 7}'!P$15)),"",'III_Plan comp 438.68 {Plan 7}'!P$15&amp;analysismethod10)</f>
        <v xml:space="preserve">Mandatory Provider Type Validation Analysis; 
</v>
      </c>
      <c r="BX97" s="254" t="str">
        <f>IF(ISNUMBER(FIND(analysismethod10,'III_Plan comp 438.68 {Plan 7}'!Q$15)),"",'III_Plan comp 438.68 {Plan 7}'!Q$15&amp;analysismethod10)</f>
        <v xml:space="preserve">Mandatory Provider Type Validation Analysis; 
</v>
      </c>
      <c r="BY97" s="254" t="str">
        <f>IF(ISNUMBER(FIND(analysismethod10,'III_Plan comp 438.68 {Plan 7}'!R$15)),"",'III_Plan comp 438.68 {Plan 7}'!R$15&amp;analysismethod10)</f>
        <v xml:space="preserve">Mandatory Provider Type Validation Analysis; 
</v>
      </c>
      <c r="BZ97" s="254" t="str">
        <f>IF(ISNUMBER(FIND(analysismethod10,'III_Plan comp 438.68 {Plan 7}'!S$15)),"",'III_Plan comp 438.68 {Plan 7}'!S$15&amp;analysismethod10)</f>
        <v xml:space="preserve">Mandatory Provider Type Validation Analysis; 
</v>
      </c>
      <c r="CA97" s="254" t="str">
        <f>IF(ISNUMBER(FIND(analysismethod10,'III_Plan comp 438.68 {Plan 7}'!T$15)),"",'III_Plan comp 438.68 {Plan 7}'!T$15&amp;analysismethod10)</f>
        <v xml:space="preserve">Mandatory Provider Type Validation Analysis; 
</v>
      </c>
      <c r="CB97" s="254" t="str">
        <f>IF(ISNUMBER(FIND(analysismethod10,'III_Plan comp 438.68 {Plan 7}'!U$15)),"",'III_Plan comp 438.68 {Plan 7}'!U$15&amp;analysismethod10)</f>
        <v xml:space="preserve">Mandatory Provider Type Validation Analysis; 
</v>
      </c>
      <c r="CC97" s="254" t="str">
        <f>IF(ISNUMBER(FIND(analysismethod10,'III_Plan comp 438.68 {Plan 7}'!V$15)),"",'III_Plan comp 438.68 {Plan 7}'!V$15&amp;analysismethod10)</f>
        <v xml:space="preserve">Mandatory Provider Type Validation Analysis; 
</v>
      </c>
      <c r="CD97" s="254" t="str">
        <f>IF(ISNUMBER(FIND(analysismethod10,'III_Plan comp 438.68 {Plan 7}'!W$15)),"",'III_Plan comp 438.68 {Plan 7}'!W$15&amp;analysismethod10)</f>
        <v xml:space="preserve">Mandatory Provider Type Validation Analysis; 
</v>
      </c>
      <c r="CE97" s="254" t="str">
        <f>IF(ISNUMBER(FIND(analysismethod10,'III_Plan comp 438.68 {Plan 7}'!X$15)),"",'III_Plan comp 438.68 {Plan 7}'!X$15&amp;analysismethod10)</f>
        <v xml:space="preserve">Mandatory Provider Type Validation Analysis; 
</v>
      </c>
      <c r="CF97" s="254" t="str">
        <f>IF(ISNUMBER(FIND(analysismethod10,'III_Plan comp 438.68 {Plan 7}'!Y$15)),"",'III_Plan comp 438.68 {Plan 7}'!Y$15&amp;analysismethod10)</f>
        <v xml:space="preserve">Mandatory Provider Type Validation Analysis; 
</v>
      </c>
      <c r="CG97" s="254" t="str">
        <f>IF(ISNUMBER(FIND(analysismethod10,'III_Plan comp 438.68 {Plan 7}'!Z$15)),"",'III_Plan comp 438.68 {Plan 7}'!Z$15&amp;analysismethod10)</f>
        <v xml:space="preserve">Mandatory Provider Type Validation Analysis; 
</v>
      </c>
      <c r="CH97" s="254" t="str">
        <f>IF(ISNUMBER(FIND(analysismethod10,'III_Plan comp 438.68 {Plan 7}'!AA$15)),"",'III_Plan comp 438.68 {Plan 7}'!AA$15&amp;analysismethod10)</f>
        <v xml:space="preserve">Mandatory Provider Type Validation Analysis; 
</v>
      </c>
      <c r="CI97" s="254" t="str">
        <f>IF(ISNUMBER(FIND(analysismethod10,'III_Plan comp 438.68 {Plan 7}'!AB$15)),"",'III_Plan comp 438.68 {Plan 7}'!AB$15&amp;analysismethod10)</f>
        <v xml:space="preserve">Mandatory Provider Type Validation Analysis; 
</v>
      </c>
      <c r="CJ97" s="254" t="str">
        <f>IF(ISNUMBER(FIND(analysismethod10,'III_Plan comp 438.68 {Plan 7}'!AC$15)),"",'III_Plan comp 438.68 {Plan 7}'!AC$15&amp;analysismethod10)</f>
        <v xml:space="preserve">Mandatory Provider Type Validation Analysis; 
</v>
      </c>
      <c r="CK97" s="254" t="str">
        <f>IF(ISNUMBER(FIND(analysismethod10,'III_Plan comp 438.68 {Plan 7}'!AD$15)),"",'III_Plan comp 438.68 {Plan 7}'!AD$15&amp;analysismethod10)</f>
        <v xml:space="preserve">Mandatory Provider Type Validation Analysis; 
</v>
      </c>
      <c r="CL97" s="254" t="str">
        <f>IF(ISNUMBER(FIND(analysismethod10,'III_Plan comp 438.68 {Plan 7}'!AE$15)),"",'III_Plan comp 438.68 {Plan 7}'!AE$15&amp;analysismethod10)</f>
        <v xml:space="preserve">Mandatory Provider Type Validation Analysis; 
</v>
      </c>
      <c r="CM97" s="254" t="str">
        <f>IF(ISNUMBER(FIND(analysismethod10,'III_Plan comp 438.68 {Plan 7}'!AF$15)),"",'III_Plan comp 438.68 {Plan 7}'!AF$15&amp;analysismethod10)</f>
        <v xml:space="preserve">Mandatory Provider Type Validation Analysis; 
</v>
      </c>
      <c r="CN97" s="254" t="str">
        <f>IF(ISNUMBER(FIND(analysismethod10,'III_Plan comp 438.68 {Plan 7}'!AG$15)),"",'III_Plan comp 438.68 {Plan 7}'!AG$15&amp;analysismethod10)</f>
        <v xml:space="preserve">Mandatory Provider Type Validation Analysis; 
</v>
      </c>
      <c r="CO97" s="254" t="str">
        <f>IF(ISNUMBER(FIND(analysismethod10,'III_Plan comp 438.68 {Plan 7}'!AH$15)),"",'III_Plan comp 438.68 {Plan 7}'!AH$15&amp;analysismethod10)</f>
        <v xml:space="preserve">Mandatory Provider Type Validation Analysis; 
</v>
      </c>
      <c r="CP97" s="254" t="str">
        <f>IF(ISNUMBER(FIND(analysismethod10,'III_Plan comp 438.68 {Plan 7}'!AI$15)),"",'III_Plan comp 438.68 {Plan 7}'!AI$15&amp;analysismethod10)</f>
        <v xml:space="preserve">Mandatory Provider Type Validation Analysis; 
</v>
      </c>
      <c r="CQ97" s="254" t="str">
        <f>IF(ISNUMBER(FIND(analysismethod10,'III_Plan comp 438.68 {Plan 7}'!AJ$15)),"",'III_Plan comp 438.68 {Plan 7}'!AJ$15&amp;analysismethod10)</f>
        <v xml:space="preserve">Mandatory Provider Type Validation Analysis; 
</v>
      </c>
      <c r="CR97" s="254" t="str">
        <f>IF(ISNUMBER(FIND(analysismethod10,'III_Plan comp 438.68 {Plan 7}'!AK$15)),"",'III_Plan comp 438.68 {Plan 7}'!AK$15&amp;analysismethod10)</f>
        <v xml:space="preserve">Mandatory Provider Type Validation Analysis; 
</v>
      </c>
      <c r="CS97" s="254" t="str">
        <f>IF(ISNUMBER(FIND(analysismethod10,'III_Plan comp 438.68 {Plan 7}'!AL$15)),"",'III_Plan comp 438.68 {Plan 7}'!AL$15&amp;analysismethod10)</f>
        <v xml:space="preserve">Mandatory Provider Type Validation Analysis; 
</v>
      </c>
      <c r="CT97" s="254" t="str">
        <f>IF(ISNUMBER(FIND(analysismethod10,'III_Plan comp 438.68 {Plan 7}'!AM$15)),"",'III_Plan comp 438.68 {Plan 7}'!AM$15&amp;analysismethod10)</f>
        <v xml:space="preserve">Mandatory Provider Type Validation Analysis; 
</v>
      </c>
      <c r="CU97" s="254" t="str">
        <f>IF(ISNUMBER(FIND(analysismethod10,'III_Plan comp 438.68 {Plan 7}'!AN$15)),"",'III_Plan comp 438.68 {Plan 7}'!AN$15&amp;analysismethod10)</f>
        <v xml:space="preserve">Mandatory Provider Type Validation Analysis; 
</v>
      </c>
      <c r="CV97" s="254" t="str">
        <f>IF(ISNUMBER(FIND(analysismethod10,'III_Plan comp 438.68 {Plan 7}'!AO$15)),"",'III_Plan comp 438.68 {Plan 7}'!AO$15&amp;analysismethod10)</f>
        <v xml:space="preserve">Mandatory Provider Type Validation Analysis; 
</v>
      </c>
      <c r="CW97" s="254" t="str">
        <f>IF(ISNUMBER(FIND(analysismethod10,'III_Plan comp 438.68 {Plan 7}'!AP$15)),"",'III_Plan comp 438.68 {Plan 7}'!AP$15&amp;analysismethod10)</f>
        <v xml:space="preserve">Mandatory Provider Type Validation Analysis; 
</v>
      </c>
      <c r="CX97" s="254" t="str">
        <f>IF(ISNUMBER(FIND(analysismethod10,'III_Plan comp 438.68 {Plan 7}'!AQ$15)),"",'III_Plan comp 438.68 {Plan 7}'!AQ$15&amp;analysismethod10)</f>
        <v xml:space="preserve">Mandatory Provider Type Validation Analysis; 
</v>
      </c>
      <c r="CY97" s="254" t="str">
        <f>IF(ISNUMBER(FIND(analysismethod10,'III_Plan comp 438.68 {Plan 7}'!AR$15)),"",'III_Plan comp 438.68 {Plan 7}'!AR$15&amp;analysismethod10)</f>
        <v xml:space="preserve">Mandatory Provider Type Validation Analysis; 
</v>
      </c>
      <c r="CZ97" s="254" t="str">
        <f>IF(ISNUMBER(FIND(analysismethod10,'III_Plan comp 438.68 {Plan 7}'!AS$15)),"",'III_Plan comp 438.68 {Plan 7}'!AS$15&amp;analysismethod10)</f>
        <v xml:space="preserve">Mandatory Provider Type Validation Analysis; 
</v>
      </c>
      <c r="DA97" s="254" t="str">
        <f>IF(ISNUMBER(FIND(analysismethod10,'III_Plan comp 438.68 {Plan 7}'!AT$15)),"",'III_Plan comp 438.68 {Plan 7}'!AT$15&amp;analysismethod10)</f>
        <v xml:space="preserve">Mandatory Provider Type Validation Analysis; 
</v>
      </c>
      <c r="DB97" s="254" t="str">
        <f>IF(ISNUMBER(FIND(analysismethod10,'III_Plan comp 438.68 {Plan 7}'!AU$15)),"",'III_Plan comp 438.68 {Plan 7}'!AU$15&amp;analysismethod10)</f>
        <v xml:space="preserve">Mandatory Provider Type Validation Analysis; 
</v>
      </c>
      <c r="DC97" s="254" t="str">
        <f>IF(ISNUMBER(FIND(analysismethod10,'III_Plan comp 438.68 {Plan 7}'!AV$15)),"",'III_Plan comp 438.68 {Plan 7}'!AV$15&amp;analysismethod10)</f>
        <v xml:space="preserve">Mandatory Provider Type Validation Analysis; 
</v>
      </c>
      <c r="DD97" s="254" t="str">
        <f>IF(ISNUMBER(FIND(analysismethod10,'III_Plan comp 438.68 {Plan 7}'!AW$15)),"",'III_Plan comp 438.68 {Plan 7}'!AW$15&amp;analysismethod10)</f>
        <v xml:space="preserve">Mandatory Provider Type Validation Analysis; 
</v>
      </c>
      <c r="DE97" s="254" t="str">
        <f>IF(ISNUMBER(FIND(analysismethod10,'III_Plan comp 438.68 {Plan 7}'!AX$15)),"",'III_Plan comp 438.68 {Plan 7}'!AX$15&amp;analysismethod10)</f>
        <v xml:space="preserve">Mandatory Provider Type Validation Analysis; 
</v>
      </c>
      <c r="DF97" s="254" t="str">
        <f>IF(ISNUMBER(FIND(analysismethod10,'III_Plan comp 438.68 {Plan 7}'!AY$15)),"",'III_Plan comp 438.68 {Plan 7}'!AY$15&amp;analysismethod10)</f>
        <v xml:space="preserve">Mandatory Provider Type Validation Analysis; 
</v>
      </c>
      <c r="DG97" s="254" t="str">
        <f>IF(ISNUMBER(FIND(analysismethod10,'III_Plan comp 438.68 {Plan 7}'!AZ$15)),"",'III_Plan comp 438.68 {Plan 7}'!AZ$15&amp;analysismethod10)</f>
        <v xml:space="preserve">Mandatory Provider Type Validation Analysis; 
</v>
      </c>
      <c r="DH97" s="254" t="str">
        <f>IF(ISNUMBER(FIND(analysismethod10,'III_Plan comp 438.68 {Plan 7}'!BA$15)),"",'III_Plan comp 438.68 {Plan 7}'!BA$15&amp;analysismethod10)</f>
        <v xml:space="preserve">Mandatory Provider Type Validation Analysis; 
</v>
      </c>
      <c r="DI97" s="254" t="str">
        <f>IF(ISNUMBER(FIND(analysismethod10,'III_Plan comp 438.68 {Plan 7}'!BB$15)),"",'III_Plan comp 438.68 {Plan 7}'!BB$15&amp;analysismethod10)</f>
        <v xml:space="preserve">Mandatory Provider Type Validation Analysis; 
</v>
      </c>
      <c r="DJ97" s="254" t="str">
        <f>IF(ISNUMBER(FIND(analysismethod10,'III_Plan comp 438.68 {Plan 7}'!BC$15)),"",'III_Plan comp 438.68 {Plan 7}'!BC$15&amp;analysismethod10)</f>
        <v xml:space="preserve">Mandatory Provider Type Validation Analysis; 
</v>
      </c>
      <c r="DK97" s="254" t="str">
        <f>IF(ISNUMBER(FIND(analysismethod10,'III_Plan comp 438.68 {Plan 7}'!BD$15)),"",'III_Plan comp 438.68 {Plan 7}'!BD$15&amp;analysismethod10)</f>
        <v xml:space="preserve">Mandatory Provider Type Validation Analysis; 
</v>
      </c>
      <c r="DL97" s="254" t="str">
        <f>IF(ISNUMBER(FIND(analysismethod10,'III_Plan comp 438.68 {Plan 7}'!BE$15)),"",'III_Plan comp 438.68 {Plan 7}'!BE$15&amp;analysismethod10)</f>
        <v xml:space="preserve">Mandatory Provider Type Validation Analysis; 
</v>
      </c>
      <c r="DM97" s="254" t="str">
        <f>IF(ISNUMBER(FIND(analysismethod10,'III_Plan comp 438.68 {Plan 7}'!BF$15)),"",'III_Plan comp 438.68 {Plan 7}'!BF$15&amp;analysismethod10)</f>
        <v xml:space="preserve">Mandatory Provider Type Validation Analysis; 
</v>
      </c>
      <c r="DN97" s="254" t="str">
        <f>IF(ISNUMBER(FIND(analysismethod10,'III_Plan comp 438.68 {Plan 7}'!BG$15)),"",'III_Plan comp 438.68 {Plan 7}'!BG$15&amp;analysismethod10)</f>
        <v xml:space="preserve">Mandatory Provider Type Validation Analysis; 
</v>
      </c>
      <c r="DO97" s="254" t="str">
        <f>IF(ISNUMBER(FIND(analysismethod10,'III_Plan comp 438.68 {Plan 7}'!BH$15)),"",'III_Plan comp 438.68 {Plan 7}'!BH$15&amp;analysismethod10)</f>
        <v xml:space="preserve">Mandatory Provider Type Validation Analysis; 
</v>
      </c>
      <c r="DP97" s="254" t="str">
        <f>IF(ISNUMBER(FIND(analysismethod10,'III_Plan comp 438.68 {Plan 7}'!BI$15)),"",'III_Plan comp 438.68 {Plan 7}'!BI$15&amp;analysismethod10)</f>
        <v xml:space="preserve">Mandatory Provider Type Validation Analysis; 
</v>
      </c>
      <c r="DQ97" s="254" t="str">
        <f>IF(ISNUMBER(FIND(analysismethod10,'III_Plan comp 438.68 {Plan 7}'!BJ$15)),"",'III_Plan comp 438.68 {Plan 7}'!BJ$15&amp;analysismethod10)</f>
        <v xml:space="preserve">Mandatory Provider Type Validation Analysis; 
</v>
      </c>
      <c r="DR97" s="254" t="str">
        <f>IF(ISNUMBER(FIND(analysismethod10,'III_Plan comp 438.68 {Plan 7}'!BK$15)),"",'III_Plan comp 438.68 {Plan 7}'!BK$15&amp;analysismethod10)</f>
        <v xml:space="preserve">Mandatory Provider Type Validation Analysis; 
</v>
      </c>
      <c r="DS97" s="254" t="str">
        <f>IF(ISNUMBER(FIND(analysismethod10,'III_Plan comp 438.68 {Plan 7}'!BL$15)),"",'III_Plan comp 438.68 {Plan 7}'!BL$15&amp;analysismethod10)</f>
        <v xml:space="preserve">Mandatory Provider Type Validation Analysis; 
</v>
      </c>
      <c r="DT97" s="254" t="str">
        <f>IF(ISNUMBER(FIND(analysismethod10,'III_Plan comp 438.68 {Plan 7}'!BM$15)),"",'III_Plan comp 438.68 {Plan 7}'!BM$15&amp;analysismethod10)</f>
        <v xml:space="preserve">Mandatory Provider Type Validation Analysis; 
</v>
      </c>
      <c r="DU97" s="254" t="str">
        <f>IF(ISNUMBER(FIND(analysismethod10,'III_Plan comp 438.68 {Plan 7}'!BN$15)),"",'III_Plan comp 438.68 {Plan 7}'!BN$15&amp;analysismethod10)</f>
        <v xml:space="preserve">Mandatory Provider Type Validation Analysis; 
</v>
      </c>
      <c r="DV97" s="254" t="str">
        <f>IF(ISNUMBER(FIND(analysismethod10,'III_Plan comp 438.68 {Plan 7}'!BO$15)),"",'III_Plan comp 438.68 {Plan 7}'!BO$15&amp;analysismethod10)</f>
        <v xml:space="preserve">Mandatory Provider Type Validation Analysis; 
</v>
      </c>
      <c r="DW97" s="254" t="str">
        <f>IF(ISNUMBER(FIND(analysismethod10,'III_Plan comp 438.68 {Plan 7}'!BP$15)),"",'III_Plan comp 438.68 {Plan 7}'!BP$15&amp;analysismethod10)</f>
        <v xml:space="preserve">Mandatory Provider Type Validation Analysis; 
</v>
      </c>
      <c r="DX97" s="254" t="str">
        <f>IF(ISNUMBER(FIND(analysismethod10,'III_Plan comp 438.68 {Plan 7}'!BQ$15)),"",'III_Plan comp 438.68 {Plan 7}'!BQ$15&amp;analysismethod10)</f>
        <v xml:space="preserve">Mandatory Provider Type Validation Analysis; 
</v>
      </c>
      <c r="DY97" s="254" t="str">
        <f>IF(ISNUMBER(FIND(analysismethod10,'III_Plan comp 438.68 {Plan 7}'!BR$15)),"",'III_Plan comp 438.68 {Plan 7}'!BR$15&amp;analysismethod10)</f>
        <v xml:space="preserve">Mandatory Provider Type Validation Analysis; 
</v>
      </c>
      <c r="DZ97" s="254" t="str">
        <f>IF(ISNUMBER(FIND(analysismethod10,'III_Plan comp 438.68 {Plan 7}'!BS$15)),"",'III_Plan comp 438.68 {Plan 7}'!BS$15&amp;analysismethod10)</f>
        <v xml:space="preserve">Mandatory Provider Type Validation Analysis; 
</v>
      </c>
      <c r="EA97" s="254" t="str">
        <f>IF(ISNUMBER(FIND(analysismethod10,'III_Plan comp 438.68 {Plan 7}'!BT$15)),"",'III_Plan comp 438.68 {Plan 7}'!BT$15&amp;analysismethod10)</f>
        <v xml:space="preserve">Mandatory Provider Type Validation Analysis; 
</v>
      </c>
      <c r="EB97" s="254" t="str">
        <f>IF(ISNUMBER(FIND(analysismethod10,'III_Plan comp 438.68 {Plan 7}'!BU$15)),"",'III_Plan comp 438.68 {Plan 7}'!BU$15&amp;analysismethod10)</f>
        <v xml:space="preserve">Mandatory Provider Type Validation Analysis; 
</v>
      </c>
      <c r="EC97" s="254" t="str">
        <f>IF(ISNUMBER(FIND(analysismethod10,'III_Plan comp 438.68 {Plan 7}'!BV$15)),"",'III_Plan comp 438.68 {Plan 7}'!BV$15&amp;analysismethod10)</f>
        <v xml:space="preserve">Mandatory Provider Type Validation Analysis; 
</v>
      </c>
      <c r="ED97" s="254" t="str">
        <f>IF(ISNUMBER(FIND(analysismethod10,'III_Plan comp 438.68 {Plan 7}'!BW$15)),"",'III_Plan comp 438.68 {Plan 7}'!BW$15&amp;analysismethod10)</f>
        <v xml:space="preserve">Mandatory Provider Type Validation Analysis; 
</v>
      </c>
      <c r="EE97" s="254" t="str">
        <f>IF(ISNUMBER(FIND(analysismethod10,'III_Plan comp 438.68 {Plan 7}'!BX$15)),"",'III_Plan comp 438.68 {Plan 7}'!BX$15&amp;analysismethod10)</f>
        <v xml:space="preserve">Mandatory Provider Type Validation Analysis; 
</v>
      </c>
      <c r="EF97" s="254" t="str">
        <f>IF(ISNUMBER(FIND(analysismethod10,'III_Plan comp 438.68 {Plan 7}'!BY$15)),"",'III_Plan comp 438.68 {Plan 7}'!BY$15&amp;analysismethod10)</f>
        <v xml:space="preserve">Mandatory Provider Type Validation Analysis; 
</v>
      </c>
      <c r="EG97" s="254" t="str">
        <f>IF(ISNUMBER(FIND(analysismethod10,'III_Plan comp 438.68 {Plan 7}'!BZ$15)),"",'III_Plan comp 438.68 {Plan 7}'!BZ$15&amp;analysismethod10)</f>
        <v xml:space="preserve">Mandatory Provider Type Validation Analysis; 
</v>
      </c>
      <c r="EH97" s="254" t="str">
        <f>IF(ISNUMBER(FIND(analysismethod10,'III_Plan comp 438.68 {Plan 7}'!CA$15)),"",'III_Plan comp 438.68 {Plan 7}'!CA$15&amp;analysismethod10)</f>
        <v xml:space="preserve">Mandatory Provider Type Validation Analysis; 
</v>
      </c>
      <c r="EI97" s="254" t="str">
        <f>IF(ISNUMBER(FIND(analysismethod10,'III_Plan comp 438.68 {Plan 7}'!CB$15)),"",'III_Plan comp 438.68 {Plan 7}'!CB$15&amp;analysismethod10)</f>
        <v xml:space="preserve">Mandatory Provider Type Validation Analysis; 
</v>
      </c>
      <c r="EJ97" s="254" t="str">
        <f>IF(ISNUMBER(FIND(analysismethod10,'III_Plan comp 438.68 {Plan 7}'!CC$15)),"",'III_Plan comp 438.68 {Plan 7}'!CC$15&amp;analysismethod10)</f>
        <v xml:space="preserve">Mandatory Provider Type Validation Analysis; 
</v>
      </c>
      <c r="EK97" s="254" t="str">
        <f>IF(ISNUMBER(FIND(analysismethod10,'III_Plan comp 438.68 {Plan 7}'!CD$15)),"",'III_Plan comp 438.68 {Plan 7}'!CD$15&amp;analysismethod10)</f>
        <v xml:space="preserve">Mandatory Provider Type Validation Analysis; 
</v>
      </c>
      <c r="EL97" s="254" t="str">
        <f>IF(ISNUMBER(FIND(analysismethod10,'III_Plan comp 438.68 {Plan 7}'!CE$15)),"",'III_Plan comp 438.68 {Plan 7}'!CE$15&amp;analysismethod10)</f>
        <v xml:space="preserve">Mandatory Provider Type Validation Analysis; 
</v>
      </c>
      <c r="EM97" s="254" t="str">
        <f>IF(ISNUMBER(FIND(analysismethod10,'III_Plan comp 438.68 {Plan 7}'!CF$15)),"",'III_Plan comp 438.68 {Plan 7}'!CF$15&amp;analysismethod10)</f>
        <v xml:space="preserve">Mandatory Provider Type Validation Analysis; 
</v>
      </c>
      <c r="EN97" s="254" t="str">
        <f>IF(ISNUMBER(FIND(analysismethod10,'III_Plan comp 438.68 {Plan 7}'!CG$15)),"",'III_Plan comp 438.68 {Plan 7}'!CG$15&amp;analysismethod10)</f>
        <v xml:space="preserve">Mandatory Provider Type Validation Analysis; 
</v>
      </c>
      <c r="EO97" s="254" t="str">
        <f>IF(ISNUMBER(FIND(analysismethod10,'III_Plan comp 438.68 {Plan 7}'!CH$15)),"",'III_Plan comp 438.68 {Plan 7}'!CH$15&amp;analysismethod10)</f>
        <v xml:space="preserve">Mandatory Provider Type Validation Analysis; 
</v>
      </c>
      <c r="EP97" s="254" t="str">
        <f>IF(ISNUMBER(FIND(analysismethod10,'III_Plan comp 438.68 {Plan 7}'!CI$15)),"",'III_Plan comp 438.68 {Plan 7}'!CI$15&amp;analysismethod10)</f>
        <v xml:space="preserve">Mandatory Provider Type Validation Analysis; 
</v>
      </c>
      <c r="EQ97" s="254" t="str">
        <f>IF(ISNUMBER(FIND(analysismethod10,'III_Plan comp 438.68 {Plan 7}'!CJ$15)),"",'III_Plan comp 438.68 {Plan 7}'!CJ$15&amp;analysismethod10)</f>
        <v xml:space="preserve">Mandatory Provider Type Validation Analysis; 
</v>
      </c>
      <c r="ER97" s="254" t="str">
        <f>IF(ISNUMBER(FIND(analysismethod10,'III_Plan comp 438.68 {Plan 7}'!CK$15)),"",'III_Plan comp 438.68 {Plan 7}'!CK$15&amp;analysismethod10)</f>
        <v xml:space="preserve">Mandatory Provider Type Validation Analysis; 
</v>
      </c>
      <c r="ES97" s="254" t="str">
        <f>IF(ISNUMBER(FIND(analysismethod10,'III_Plan comp 438.68 {Plan 7}'!CL$15)),"",'III_Plan comp 438.68 {Plan 7}'!CL$15&amp;analysismethod10)</f>
        <v xml:space="preserve">Mandatory Provider Type Validation Analysis; 
</v>
      </c>
      <c r="ET97" s="254" t="str">
        <f>IF(ISNUMBER(FIND(analysismethod10,'III_Plan comp 438.68 {Plan 7}'!CM$15)),"",'III_Plan comp 438.68 {Plan 7}'!CM$15&amp;analysismethod10)</f>
        <v xml:space="preserve">Mandatory Provider Type Validation Analysis; 
</v>
      </c>
      <c r="EU97" s="254" t="str">
        <f>IF(ISNUMBER(FIND(analysismethod10,'III_Plan comp 438.68 {Plan 7}'!CN$15)),"",'III_Plan comp 438.68 {Plan 7}'!CN$15&amp;analysismethod10)</f>
        <v xml:space="preserve">Mandatory Provider Type Validation Analysis; 
</v>
      </c>
      <c r="EV97" s="254" t="str">
        <f>IF(ISNUMBER(FIND(analysismethod10,'III_Plan comp 438.68 {Plan 7}'!CO$15)),"",'III_Plan comp 438.68 {Plan 7}'!CO$15&amp;analysismethod10)</f>
        <v xml:space="preserve">Mandatory Provider Type Validation Analysis; 
</v>
      </c>
      <c r="EW97" s="254" t="str">
        <f>IF(ISNUMBER(FIND(analysismethod10,'III_Plan comp 438.68 {Plan 7}'!CP$15)),"",'III_Plan comp 438.68 {Plan 7}'!CP$15&amp;analysismethod10)</f>
        <v xml:space="preserve">Mandatory Provider Type Validation Analysis; 
</v>
      </c>
      <c r="EX97" s="254" t="str">
        <f>IF(ISNUMBER(FIND(analysismethod10,'III_Plan comp 438.68 {Plan 7}'!CQ$15)),"",'III_Plan comp 438.68 {Plan 7}'!CQ$15&amp;analysismethod10)</f>
        <v xml:space="preserve">Mandatory Provider Type Validation Analysis; 
</v>
      </c>
      <c r="EY97" s="254" t="str">
        <f>IF(ISNUMBER(FIND(analysismethod10,'III_Plan comp 438.68 {Plan 7}'!CR$15)),"",'III_Plan comp 438.68 {Plan 7}'!CR$15&amp;analysismethod10)</f>
        <v xml:space="preserve">Mandatory Provider Type Validation Analysis; 
</v>
      </c>
      <c r="EZ97" s="254" t="str">
        <f>IF(ISNUMBER(FIND(analysismethod10,'III_Plan comp 438.68 {Plan 7}'!CS$15)),"",'III_Plan comp 438.68 {Plan 7}'!CS$15&amp;analysismethod10)</f>
        <v xml:space="preserve">Mandatory Provider Type Validation Analysis; 
</v>
      </c>
      <c r="FA97" s="254" t="str">
        <f>IF(ISNUMBER(FIND(analysismethod10,'III_Plan comp 438.68 {Plan 7}'!CT$15)),"",'III_Plan comp 438.68 {Plan 7}'!CT$15&amp;analysismethod10)</f>
        <v xml:space="preserve">Mandatory Provider Type Validation Analysis; 
</v>
      </c>
      <c r="FB97" s="254" t="str">
        <f>IF(ISNUMBER(FIND(analysismethod10,'III_Plan comp 438.68 {Plan 7}'!CU$15)),"",'III_Plan comp 438.68 {Plan 7}'!CU$15&amp;analysismethod10)</f>
        <v xml:space="preserve">Mandatory Provider Type Validation Analysis; 
</v>
      </c>
      <c r="FC97" s="254" t="str">
        <f>IF(ISNUMBER(FIND(analysismethod10,'III_Plan comp 438.68 {Plan 7}'!CV$15)),"",'III_Plan comp 438.68 {Plan 7}'!CV$15&amp;analysismethod10)</f>
        <v xml:space="preserve">Mandatory Provider Type Validation Analysis; 
</v>
      </c>
      <c r="FD97" s="254" t="str">
        <f>IF(ISNUMBER(FIND(analysismethod10,'III_Plan comp 438.68 {Plan 7}'!CW$15)),"",'III_Plan comp 438.68 {Plan 7}'!CW$15&amp;analysismethod10)</f>
        <v xml:space="preserve">Mandatory Provider Type Validation Analysis; 
</v>
      </c>
      <c r="FE97" s="254" t="str">
        <f>IF(ISNUMBER(FIND(analysismethod10,'III_Plan comp 438.68 {Plan 7}'!CX$15)),"",'III_Plan comp 438.68 {Plan 7}'!CX$15&amp;analysismethod10)</f>
        <v xml:space="preserve">Mandatory Provider Type Validation Analysis; 
</v>
      </c>
      <c r="FF97" s="254" t="str">
        <f>IF(ISNUMBER(FIND(analysismethod10,'III_Plan comp 438.68 {Plan 7}'!CY$15)),"",'III_Plan comp 438.68 {Plan 7}'!CY$15&amp;analysismethod10)</f>
        <v xml:space="preserve">Mandatory Provider Type Validation Analysis; 
</v>
      </c>
      <c r="FG97" s="254" t="str">
        <f>IF(ISNUMBER(FIND(analysismethod10,'III_Plan comp 438.68 {Plan 7}'!CZ$15)),"",'III_Plan comp 438.68 {Plan 7}'!CZ$15&amp;analysismethod10)</f>
        <v xml:space="preserve">Mandatory Provider Type Validation Analysis; 
</v>
      </c>
    </row>
    <row r="98" spans="62:163" ht="14.45" thickTop="1"/>
    <row r="99" spans="62:163" ht="14.45" thickBot="1"/>
    <row r="100" spans="62:163" ht="14.45" thickTop="1">
      <c r="BJ100" s="268" t="s">
        <v>118</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c>
      <c r="BP100" s="248" t="str">
        <f>IF(ISNUMBER(FIND(analysismethod1,'III_Plan comp 438.68 {Plan 8}'!I$15)),"",'III_Plan comp 438.68 {Plan 8}'!I$15&amp;analysismethod1)</f>
        <v/>
      </c>
      <c r="BQ100" s="248" t="str">
        <f>IF(ISNUMBER(FIND(analysismethod1,'III_Plan comp 438.68 {Plan 8}'!J$15)),"",'III_Plan comp 438.68 {Plan 8}'!J$15&amp;analysismethod1)</f>
        <v/>
      </c>
      <c r="BR100" s="248" t="str">
        <f>IF(ISNUMBER(FIND(analysismethod1,'III_Plan comp 438.68 {Plan 8}'!K$15)),"",'III_Plan comp 438.68 {Plan 8}'!K$15&amp;analysismethod1)</f>
        <v/>
      </c>
      <c r="BS100" s="248" t="str">
        <f>IF(ISNUMBER(FIND(analysismethod1,'III_Plan comp 438.68 {Plan 8}'!L$15)),"",'III_Plan comp 438.68 {Plan 8}'!L$15&amp;analysismethod1)</f>
        <v/>
      </c>
      <c r="BT100" s="248" t="str">
        <f>IF(ISNUMBER(FIND(analysismethod1,'III_Plan comp 438.68 {Plan 8}'!M$15)),"",'III_Plan comp 438.68 {Plan 8}'!M$15&amp;analysismethod1)</f>
        <v/>
      </c>
      <c r="BU100" s="248" t="str">
        <f>IF(ISNUMBER(FIND(analysismethod1,'III_Plan comp 438.68 {Plan 8}'!N$15)),"",'III_Plan comp 438.68 {Plan 8}'!N$15&amp;analysismethod1)</f>
        <v/>
      </c>
      <c r="BV100" s="248" t="str">
        <f>IF(ISNUMBER(FIND(analysismethod1,'III_Plan comp 438.68 {Plan 8}'!O$15)),"",'III_Plan comp 438.68 {Plan 8}'!O$15&amp;analysismethod1)</f>
        <v/>
      </c>
      <c r="BW100" s="248" t="str">
        <f>IF(ISNUMBER(FIND(analysismethod1,'III_Plan comp 438.68 {Plan 8}'!P$15)),"",'III_Plan comp 438.68 {Plan 8}'!P$15&amp;analysismethod1)</f>
        <v/>
      </c>
      <c r="BX100" s="248" t="str">
        <f>IF(ISNUMBER(FIND(analysismethod1,'III_Plan comp 438.68 {Plan 8}'!Q$15)),"",'III_Plan comp 438.68 {Plan 8}'!Q$15&amp;analysismethod1)</f>
        <v/>
      </c>
      <c r="BY100" s="248" t="str">
        <f>IF(ISNUMBER(FIND(analysismethod1,'III_Plan comp 438.68 {Plan 8}'!R$15)),"",'III_Plan comp 438.68 {Plan 8}'!R$15&amp;analysismethod1)</f>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xml:space="preserve">Plan Provider Directory Review; 
</v>
      </c>
      <c r="BL101" s="251" t="str">
        <f>IF(ISNUMBER(FIND(analysismethod2,'III_Plan comp 438.68 {Plan 8}'!E$15)),"",'III_Plan comp 438.68 {Plan 8}'!E$15&amp;analysismethod2)</f>
        <v xml:space="preserve">Plan Provider Directory Review; 
</v>
      </c>
      <c r="BM101" s="251" t="str">
        <f>IF(ISNUMBER(FIND(analysismethod2,'III_Plan comp 438.68 {Plan 8}'!F$15)),"",'III_Plan comp 438.68 {Plan 8}'!F$15&amp;analysismethod2)</f>
        <v xml:space="preserve">Plan Provider Directory Review; 
</v>
      </c>
      <c r="BN101" s="251" t="str">
        <f>IF(ISNUMBER(FIND(analysismethod2,'III_Plan comp 438.68 {Plan 8}'!G$15)),"",'III_Plan comp 438.68 {Plan 8}'!G$15&amp;analysismethod2)</f>
        <v xml:space="preserve">Plan Provider Directory Review; 
</v>
      </c>
      <c r="BO101" s="251" t="str">
        <f>IF(ISNUMBER(FIND(analysismethod2,'III_Plan comp 438.68 {Plan 8}'!H$15)),"",'III_Plan comp 438.68 {Plan 8}'!H$15&amp;analysismethod2)</f>
        <v xml:space="preserve">Geomapping; 
Plan Provider Directory Review; 
</v>
      </c>
      <c r="BP101" s="251" t="str">
        <f>IF(ISNUMBER(FIND(analysismethod2,'III_Plan comp 438.68 {Plan 8}'!I$15)),"",'III_Plan comp 438.68 {Plan 8}'!I$15&amp;analysismethod2)</f>
        <v xml:space="preserve">Geomapping; 
Plan Provider Directory Review; 
</v>
      </c>
      <c r="BQ101" s="251" t="str">
        <f>IF(ISNUMBER(FIND(analysismethod2,'III_Plan comp 438.68 {Plan 8}'!J$15)),"",'III_Plan comp 438.68 {Plan 8}'!J$15&amp;analysismethod2)</f>
        <v xml:space="preserve">Geomapping; 
Plan Provider Directory Review; 
</v>
      </c>
      <c r="BR101" s="251" t="str">
        <f>IF(ISNUMBER(FIND(analysismethod2,'III_Plan comp 438.68 {Plan 8}'!K$15)),"",'III_Plan comp 438.68 {Plan 8}'!K$15&amp;analysismethod2)</f>
        <v xml:space="preserve">Geomapping; 
Plan Provider Directory Review; 
</v>
      </c>
      <c r="BS101" s="251" t="str">
        <f>IF(ISNUMBER(FIND(analysismethod2,'III_Plan comp 438.68 {Plan 8}'!L$15)),"",'III_Plan comp 438.68 {Plan 8}'!L$15&amp;analysismethod2)</f>
        <v xml:space="preserve">Geomapping; 
Plan Provider Directory Review; 
</v>
      </c>
      <c r="BT101" s="251" t="str">
        <f>IF(ISNUMBER(FIND(analysismethod2,'III_Plan comp 438.68 {Plan 8}'!M$15)),"",'III_Plan comp 438.68 {Plan 8}'!M$15&amp;analysismethod2)</f>
        <v xml:space="preserve">Geomapping; 
Plan Provider Directory Review; 
</v>
      </c>
      <c r="BU101" s="251" t="str">
        <f>IF(ISNUMBER(FIND(analysismethod2,'III_Plan comp 438.68 {Plan 8}'!N$15)),"",'III_Plan comp 438.68 {Plan 8}'!N$15&amp;analysismethod2)</f>
        <v xml:space="preserve">Geomapping; 
Plan Provider Directory Review; 
</v>
      </c>
      <c r="BV101" s="251" t="str">
        <f>IF(ISNUMBER(FIND(analysismethod2,'III_Plan comp 438.68 {Plan 8}'!O$15)),"",'III_Plan comp 438.68 {Plan 8}'!O$15&amp;analysismethod2)</f>
        <v xml:space="preserve">Geomapping; 
Plan Provider Directory Review; 
</v>
      </c>
      <c r="BW101" s="251" t="str">
        <f>IF(ISNUMBER(FIND(analysismethod2,'III_Plan comp 438.68 {Plan 8}'!P$15)),"",'III_Plan comp 438.68 {Plan 8}'!P$15&amp;analysismethod2)</f>
        <v xml:space="preserve">Geomapping; 
Plan Provider Directory Review; 
</v>
      </c>
      <c r="BX101" s="251" t="str">
        <f>IF(ISNUMBER(FIND(analysismethod2,'III_Plan comp 438.68 {Plan 8}'!Q$15)),"",'III_Plan comp 438.68 {Plan 8}'!Q$15&amp;analysismethod2)</f>
        <v xml:space="preserve">Geomapping; 
Plan Provider Directory Review; 
</v>
      </c>
      <c r="BY101" s="251" t="str">
        <f>IF(ISNUMBER(FIND(analysismethod2,'III_Plan comp 438.68 {Plan 8}'!R$15)),"",'III_Plan comp 438.68 {Plan 8}'!R$15&amp;analysismethod2)</f>
        <v xml:space="preserve">Geomapping; 
Plan Provider Directory Review; 
</v>
      </c>
      <c r="BZ101" s="251" t="str">
        <f>IF(ISNUMBER(FIND(analysismethod2,'III_Plan comp 438.68 {Plan 8}'!S$15)),"",'III_Plan comp 438.68 {Plan 8}'!S$15&amp;analysismethod2)</f>
        <v xml:space="preserve">Plan Provider Directory Review; 
</v>
      </c>
      <c r="CA101" s="251" t="str">
        <f>IF(ISNUMBER(FIND(analysismethod2,'III_Plan comp 438.68 {Plan 8}'!T$15)),"",'III_Plan comp 438.68 {Plan 8}'!T$15&amp;analysismethod2)</f>
        <v xml:space="preserve">Plan Provider Directory Review; 
</v>
      </c>
      <c r="CB101" s="251" t="str">
        <f>IF(ISNUMBER(FIND(analysismethod2,'III_Plan comp 438.68 {Plan 8}'!U$15)),"",'III_Plan comp 438.68 {Plan 8}'!U$15&amp;analysismethod2)</f>
        <v xml:space="preserve">Plan Provider Directory Review; 
</v>
      </c>
      <c r="CC101" s="251" t="str">
        <f>IF(ISNUMBER(FIND(analysismethod2,'III_Plan comp 438.68 {Plan 8}'!V$15)),"",'III_Plan comp 438.68 {Plan 8}'!V$15&amp;analysismethod2)</f>
        <v xml:space="preserve">Plan Provider Directory Review; 
</v>
      </c>
      <c r="CD101" s="251" t="str">
        <f>IF(ISNUMBER(FIND(analysismethod2,'III_Plan comp 438.68 {Plan 8}'!W$15)),"",'III_Plan comp 438.68 {Plan 8}'!W$15&amp;analysismethod2)</f>
        <v xml:space="preserve">Plan Provider Directory Review; 
</v>
      </c>
      <c r="CE101" s="251" t="str">
        <f>IF(ISNUMBER(FIND(analysismethod2,'III_Plan comp 438.68 {Plan 8}'!X$15)),"",'III_Plan comp 438.68 {Plan 8}'!X$15&amp;analysismethod2)</f>
        <v xml:space="preserve">Plan Provider Directory Review; 
</v>
      </c>
      <c r="CF101" s="251" t="str">
        <f>IF(ISNUMBER(FIND(analysismethod2,'III_Plan comp 438.68 {Plan 8}'!Y$15)),"",'III_Plan comp 438.68 {Plan 8}'!Y$15&amp;analysismethod2)</f>
        <v xml:space="preserve">Plan Provider Directory Review; 
</v>
      </c>
      <c r="CG101" s="251" t="str">
        <f>IF(ISNUMBER(FIND(analysismethod2,'III_Plan comp 438.68 {Plan 8}'!Z$15)),"",'III_Plan comp 438.68 {Plan 8}'!Z$15&amp;analysismethod2)</f>
        <v xml:space="preserve">Plan Provider Directory Review; 
</v>
      </c>
      <c r="CH101" s="251" t="str">
        <f>IF(ISNUMBER(FIND(analysismethod2,'III_Plan comp 438.68 {Plan 8}'!AA$15)),"",'III_Plan comp 438.68 {Plan 8}'!AA$15&amp;analysismethod2)</f>
        <v xml:space="preserve">Plan Provider Directory Review; 
</v>
      </c>
      <c r="CI101" s="251" t="str">
        <f>IF(ISNUMBER(FIND(analysismethod2,'III_Plan comp 438.68 {Plan 8}'!AB$15)),"",'III_Plan comp 438.68 {Plan 8}'!AB$15&amp;analysismethod2)</f>
        <v xml:space="preserve">Plan Provider Directory Review; 
</v>
      </c>
      <c r="CJ101" s="251" t="str">
        <f>IF(ISNUMBER(FIND(analysismethod2,'III_Plan comp 438.68 {Plan 8}'!AC$15)),"",'III_Plan comp 438.68 {Plan 8}'!AC$15&amp;analysismethod2)</f>
        <v xml:space="preserve">Plan Provider Directory Review; 
</v>
      </c>
      <c r="CK101" s="251" t="str">
        <f>IF(ISNUMBER(FIND(analysismethod2,'III_Plan comp 438.68 {Plan 8}'!AD$15)),"",'III_Plan comp 438.68 {Plan 8}'!AD$15&amp;analysismethod2)</f>
        <v xml:space="preserve">Plan Provider Directory Review; 
</v>
      </c>
      <c r="CL101" s="251" t="str">
        <f>IF(ISNUMBER(FIND(analysismethod2,'III_Plan comp 438.68 {Plan 8}'!AE$15)),"",'III_Plan comp 438.68 {Plan 8}'!AE$15&amp;analysismethod2)</f>
        <v xml:space="preserve">Plan Provider Directory Review; 
</v>
      </c>
      <c r="CM101" s="251" t="str">
        <f>IF(ISNUMBER(FIND(analysismethod2,'III_Plan comp 438.68 {Plan 8}'!AF$15)),"",'III_Plan comp 438.68 {Plan 8}'!AF$15&amp;analysismethod2)</f>
        <v xml:space="preserve">Plan Provider Directory Review; 
</v>
      </c>
      <c r="CN101" s="251" t="str">
        <f>IF(ISNUMBER(FIND(analysismethod2,'III_Plan comp 438.68 {Plan 8}'!AG$15)),"",'III_Plan comp 438.68 {Plan 8}'!AG$15&amp;analysismethod2)</f>
        <v xml:space="preserve">Plan Provider Directory Review; 
</v>
      </c>
      <c r="CO101" s="251" t="str">
        <f>IF(ISNUMBER(FIND(analysismethod2,'III_Plan comp 438.68 {Plan 8}'!AH$15)),"",'III_Plan comp 438.68 {Plan 8}'!AH$15&amp;analysismethod2)</f>
        <v xml:space="preserve">Plan Provider Directory Review; 
</v>
      </c>
      <c r="CP101" s="251" t="str">
        <f>IF(ISNUMBER(FIND(analysismethod2,'III_Plan comp 438.68 {Plan 8}'!AI$15)),"",'III_Plan comp 438.68 {Plan 8}'!AI$15&amp;analysismethod2)</f>
        <v xml:space="preserve">Plan Provider Directory Review; 
</v>
      </c>
      <c r="CQ101" s="251" t="str">
        <f>IF(ISNUMBER(FIND(analysismethod2,'III_Plan comp 438.68 {Plan 8}'!AJ$15)),"",'III_Plan comp 438.68 {Plan 8}'!AJ$15&amp;analysismethod2)</f>
        <v xml:space="preserve">Plan Provider Directory Review; 
</v>
      </c>
      <c r="CR101" s="251" t="str">
        <f>IF(ISNUMBER(FIND(analysismethod2,'III_Plan comp 438.68 {Plan 8}'!AK$15)),"",'III_Plan comp 438.68 {Plan 8}'!AK$15&amp;analysismethod2)</f>
        <v xml:space="preserve">Plan Provider Directory Review; 
</v>
      </c>
      <c r="CS101" s="251" t="str">
        <f>IF(ISNUMBER(FIND(analysismethod2,'III_Plan comp 438.68 {Plan 8}'!AL$15)),"",'III_Plan comp 438.68 {Plan 8}'!AL$15&amp;analysismethod2)</f>
        <v xml:space="preserve">Plan Provider Directory Review; 
</v>
      </c>
      <c r="CT101" s="251" t="str">
        <f>IF(ISNUMBER(FIND(analysismethod2,'III_Plan comp 438.68 {Plan 8}'!AM$15)),"",'III_Plan comp 438.68 {Plan 8}'!AM$15&amp;analysismethod2)</f>
        <v xml:space="preserve">Plan Provider Directory Review; 
</v>
      </c>
      <c r="CU101" s="251" t="str">
        <f>IF(ISNUMBER(FIND(analysismethod2,'III_Plan comp 438.68 {Plan 8}'!AN$15)),"",'III_Plan comp 438.68 {Plan 8}'!AN$15&amp;analysismethod2)</f>
        <v xml:space="preserve">Plan Provider Directory Review; 
</v>
      </c>
      <c r="CV101" s="251" t="str">
        <f>IF(ISNUMBER(FIND(analysismethod2,'III_Plan comp 438.68 {Plan 8}'!AO$15)),"",'III_Plan comp 438.68 {Plan 8}'!AO$15&amp;analysismethod2)</f>
        <v xml:space="preserve">Plan Provider Directory Review; 
</v>
      </c>
      <c r="CW101" s="251" t="str">
        <f>IF(ISNUMBER(FIND(analysismethod2,'III_Plan comp 438.68 {Plan 8}'!AP$15)),"",'III_Plan comp 438.68 {Plan 8}'!AP$15&amp;analysismethod2)</f>
        <v xml:space="preserve">Plan Provider Directory Review; 
</v>
      </c>
      <c r="CX101" s="251" t="str">
        <f>IF(ISNUMBER(FIND(analysismethod2,'III_Plan comp 438.68 {Plan 8}'!AQ$15)),"",'III_Plan comp 438.68 {Plan 8}'!AQ$15&amp;analysismethod2)</f>
        <v xml:space="preserve">Plan Provider Directory Review; 
</v>
      </c>
      <c r="CY101" s="251" t="str">
        <f>IF(ISNUMBER(FIND(analysismethod2,'III_Plan comp 438.68 {Plan 8}'!AR$15)),"",'III_Plan comp 438.68 {Plan 8}'!AR$15&amp;analysismethod2)</f>
        <v xml:space="preserve">Plan Provider Directory Review; 
</v>
      </c>
      <c r="CZ101" s="251" t="str">
        <f>IF(ISNUMBER(FIND(analysismethod2,'III_Plan comp 438.68 {Plan 8}'!AS$15)),"",'III_Plan comp 438.68 {Plan 8}'!AS$15&amp;analysismethod2)</f>
        <v xml:space="preserve">Plan Provider Directory Review; 
</v>
      </c>
      <c r="DA101" s="251" t="str">
        <f>IF(ISNUMBER(FIND(analysismethod2,'III_Plan comp 438.68 {Plan 8}'!AT$15)),"",'III_Plan comp 438.68 {Plan 8}'!AT$15&amp;analysismethod2)</f>
        <v xml:space="preserve">Plan Provider Directory Review; 
</v>
      </c>
      <c r="DB101" s="251" t="str">
        <f>IF(ISNUMBER(FIND(analysismethod2,'III_Plan comp 438.68 {Plan 8}'!AU$15)),"",'III_Plan comp 438.68 {Plan 8}'!AU$15&amp;analysismethod2)</f>
        <v xml:space="preserve">Plan Provider Directory Review; 
</v>
      </c>
      <c r="DC101" s="251" t="str">
        <f>IF(ISNUMBER(FIND(analysismethod2,'III_Plan comp 438.68 {Plan 8}'!AV$15)),"",'III_Plan comp 438.68 {Plan 8}'!AV$15&amp;analysismethod2)</f>
        <v xml:space="preserve">Plan Provider Directory Review; 
</v>
      </c>
      <c r="DD101" s="251" t="str">
        <f>IF(ISNUMBER(FIND(analysismethod2,'III_Plan comp 438.68 {Plan 8}'!AW$15)),"",'III_Plan comp 438.68 {Plan 8}'!AW$15&amp;analysismethod2)</f>
        <v xml:space="preserve">Plan Provider Directory Review; 
</v>
      </c>
      <c r="DE101" s="251" t="str">
        <f>IF(ISNUMBER(FIND(analysismethod2,'III_Plan comp 438.68 {Plan 8}'!AX$15)),"",'III_Plan comp 438.68 {Plan 8}'!AX$15&amp;analysismethod2)</f>
        <v xml:space="preserve">Plan Provider Directory Review; 
</v>
      </c>
      <c r="DF101" s="251" t="str">
        <f>IF(ISNUMBER(FIND(analysismethod2,'III_Plan comp 438.68 {Plan 8}'!AY$15)),"",'III_Plan comp 438.68 {Plan 8}'!AY$15&amp;analysismethod2)</f>
        <v xml:space="preserve">Plan Provider Directory Review; 
</v>
      </c>
      <c r="DG101" s="251" t="str">
        <f>IF(ISNUMBER(FIND(analysismethod2,'III_Plan comp 438.68 {Plan 8}'!AZ$15)),"",'III_Plan comp 438.68 {Plan 8}'!AZ$15&amp;analysismethod2)</f>
        <v xml:space="preserve">Plan Provider Directory Review; 
</v>
      </c>
      <c r="DH101" s="251" t="str">
        <f>IF(ISNUMBER(FIND(analysismethod2,'III_Plan comp 438.68 {Plan 8}'!BA$15)),"",'III_Plan comp 438.68 {Plan 8}'!BA$15&amp;analysismethod2)</f>
        <v xml:space="preserve">Plan Provider Directory Review; 
</v>
      </c>
      <c r="DI101" s="251" t="str">
        <f>IF(ISNUMBER(FIND(analysismethod2,'III_Plan comp 438.68 {Plan 8}'!BB$15)),"",'III_Plan comp 438.68 {Plan 8}'!BB$15&amp;analysismethod2)</f>
        <v xml:space="preserve">Plan Provider Directory Review; 
</v>
      </c>
      <c r="DJ101" s="251" t="str">
        <f>IF(ISNUMBER(FIND(analysismethod2,'III_Plan comp 438.68 {Plan 8}'!BC$15)),"",'III_Plan comp 438.68 {Plan 8}'!BC$15&amp;analysismethod2)</f>
        <v xml:space="preserve">Plan Provider Directory Review; 
</v>
      </c>
      <c r="DK101" s="251" t="str">
        <f>IF(ISNUMBER(FIND(analysismethod2,'III_Plan comp 438.68 {Plan 8}'!BD$15)),"",'III_Plan comp 438.68 {Plan 8}'!BD$15&amp;analysismethod2)</f>
        <v xml:space="preserve">Plan Provider Directory Review; 
</v>
      </c>
      <c r="DL101" s="251" t="str">
        <f>IF(ISNUMBER(FIND(analysismethod2,'III_Plan comp 438.68 {Plan 8}'!BE$15)),"",'III_Plan comp 438.68 {Plan 8}'!BE$15&amp;analysismethod2)</f>
        <v xml:space="preserve">Plan Provider Directory Review; 
</v>
      </c>
      <c r="DM101" s="251" t="str">
        <f>IF(ISNUMBER(FIND(analysismethod2,'III_Plan comp 438.68 {Plan 8}'!BF$15)),"",'III_Plan comp 438.68 {Plan 8}'!BF$15&amp;analysismethod2)</f>
        <v xml:space="preserve">Plan Provider Directory Review; 
</v>
      </c>
      <c r="DN101" s="251" t="str">
        <f>IF(ISNUMBER(FIND(analysismethod2,'III_Plan comp 438.68 {Plan 8}'!BG$15)),"",'III_Plan comp 438.68 {Plan 8}'!BG$15&amp;analysismethod2)</f>
        <v xml:space="preserve">Plan Provider Directory Review; 
</v>
      </c>
      <c r="DO101" s="251" t="str">
        <f>IF(ISNUMBER(FIND(analysismethod2,'III_Plan comp 438.68 {Plan 8}'!BH$15)),"",'III_Plan comp 438.68 {Plan 8}'!BH$15&amp;analysismethod2)</f>
        <v xml:space="preserve">Plan Provider Directory Review; 
</v>
      </c>
      <c r="DP101" s="251" t="str">
        <f>IF(ISNUMBER(FIND(analysismethod2,'III_Plan comp 438.68 {Plan 8}'!BI$15)),"",'III_Plan comp 438.68 {Plan 8}'!BI$15&amp;analysismethod2)</f>
        <v xml:space="preserve">Plan Provider Directory Review; 
</v>
      </c>
      <c r="DQ101" s="251" t="str">
        <f>IF(ISNUMBER(FIND(analysismethod2,'III_Plan comp 438.68 {Plan 8}'!BJ$15)),"",'III_Plan comp 438.68 {Plan 8}'!BJ$15&amp;analysismethod2)</f>
        <v xml:space="preserve">Plan Provider Directory Review; 
</v>
      </c>
      <c r="DR101" s="251" t="str">
        <f>IF(ISNUMBER(FIND(analysismethod2,'III_Plan comp 438.68 {Plan 8}'!BK$15)),"",'III_Plan comp 438.68 {Plan 8}'!BK$15&amp;analysismethod2)</f>
        <v xml:space="preserve">Plan Provider Directory Review; 
</v>
      </c>
      <c r="DS101" s="251" t="str">
        <f>IF(ISNUMBER(FIND(analysismethod2,'III_Plan comp 438.68 {Plan 8}'!BL$15)),"",'III_Plan comp 438.68 {Plan 8}'!BL$15&amp;analysismethod2)</f>
        <v xml:space="preserve">Plan Provider Directory Review; 
</v>
      </c>
      <c r="DT101" s="251" t="str">
        <f>IF(ISNUMBER(FIND(analysismethod2,'III_Plan comp 438.68 {Plan 8}'!BM$15)),"",'III_Plan comp 438.68 {Plan 8}'!BM$15&amp;analysismethod2)</f>
        <v xml:space="preserve">Plan Provider Directory Review; 
</v>
      </c>
      <c r="DU101" s="251" t="str">
        <f>IF(ISNUMBER(FIND(analysismethod2,'III_Plan comp 438.68 {Plan 8}'!BN$15)),"",'III_Plan comp 438.68 {Plan 8}'!BN$15&amp;analysismethod2)</f>
        <v xml:space="preserve">Plan Provider Directory Review; 
</v>
      </c>
      <c r="DV101" s="251" t="str">
        <f>IF(ISNUMBER(FIND(analysismethod2,'III_Plan comp 438.68 {Plan 8}'!BO$15)),"",'III_Plan comp 438.68 {Plan 8}'!BO$15&amp;analysismethod2)</f>
        <v xml:space="preserve">Plan Provider Directory Review; 
</v>
      </c>
      <c r="DW101" s="251" t="str">
        <f>IF(ISNUMBER(FIND(analysismethod2,'III_Plan comp 438.68 {Plan 8}'!BP$15)),"",'III_Plan comp 438.68 {Plan 8}'!BP$15&amp;analysismethod2)</f>
        <v xml:space="preserve">Plan Provider Directory Review; 
</v>
      </c>
      <c r="DX101" s="251" t="str">
        <f>IF(ISNUMBER(FIND(analysismethod2,'III_Plan comp 438.68 {Plan 8}'!BQ$15)),"",'III_Plan comp 438.68 {Plan 8}'!BQ$15&amp;analysismethod2)</f>
        <v xml:space="preserve">Plan Provider Directory Review; 
</v>
      </c>
      <c r="DY101" s="251" t="str">
        <f>IF(ISNUMBER(FIND(analysismethod2,'III_Plan comp 438.68 {Plan 8}'!BR$15)),"",'III_Plan comp 438.68 {Plan 8}'!BR$15&amp;analysismethod2)</f>
        <v xml:space="preserve">Plan Provider Directory Review; 
</v>
      </c>
      <c r="DZ101" s="251" t="str">
        <f>IF(ISNUMBER(FIND(analysismethod2,'III_Plan comp 438.68 {Plan 8}'!BS$15)),"",'III_Plan comp 438.68 {Plan 8}'!BS$15&amp;analysismethod2)</f>
        <v xml:space="preserve">Plan Provider Directory Review; 
</v>
      </c>
      <c r="EA101" s="251" t="str">
        <f>IF(ISNUMBER(FIND(analysismethod2,'III_Plan comp 438.68 {Plan 8}'!BT$15)),"",'III_Plan comp 438.68 {Plan 8}'!BT$15&amp;analysismethod2)</f>
        <v xml:space="preserve">Plan Provider Directory Review; 
</v>
      </c>
      <c r="EB101" s="251" t="str">
        <f>IF(ISNUMBER(FIND(analysismethod2,'III_Plan comp 438.68 {Plan 8}'!BU$15)),"",'III_Plan comp 438.68 {Plan 8}'!BU$15&amp;analysismethod2)</f>
        <v xml:space="preserve">Plan Provider Directory Review; 
</v>
      </c>
      <c r="EC101" s="251" t="str">
        <f>IF(ISNUMBER(FIND(analysismethod2,'III_Plan comp 438.68 {Plan 8}'!BV$15)),"",'III_Plan comp 438.68 {Plan 8}'!BV$15&amp;analysismethod2)</f>
        <v xml:space="preserve">Plan Provider Directory Review; 
</v>
      </c>
      <c r="ED101" s="251" t="str">
        <f>IF(ISNUMBER(FIND(analysismethod2,'III_Plan comp 438.68 {Plan 8}'!BW$15)),"",'III_Plan comp 438.68 {Plan 8}'!BW$15&amp;analysismethod2)</f>
        <v xml:space="preserve">Plan Provider Directory Review; 
</v>
      </c>
      <c r="EE101" s="251" t="str">
        <f>IF(ISNUMBER(FIND(analysismethod2,'III_Plan comp 438.68 {Plan 8}'!BX$15)),"",'III_Plan comp 438.68 {Plan 8}'!BX$15&amp;analysismethod2)</f>
        <v xml:space="preserve">Plan Provider Directory Review; 
</v>
      </c>
      <c r="EF101" s="251" t="str">
        <f>IF(ISNUMBER(FIND(analysismethod2,'III_Plan comp 438.68 {Plan 8}'!BY$15)),"",'III_Plan comp 438.68 {Plan 8}'!BY$15&amp;analysismethod2)</f>
        <v xml:space="preserve">Plan Provider Directory Review; 
</v>
      </c>
      <c r="EG101" s="251" t="str">
        <f>IF(ISNUMBER(FIND(analysismethod2,'III_Plan comp 438.68 {Plan 8}'!BZ$15)),"",'III_Plan comp 438.68 {Plan 8}'!BZ$15&amp;analysismethod2)</f>
        <v xml:space="preserve">Plan Provider Directory Review; 
</v>
      </c>
      <c r="EH101" s="251" t="str">
        <f>IF(ISNUMBER(FIND(analysismethod2,'III_Plan comp 438.68 {Plan 8}'!CA$15)),"",'III_Plan comp 438.68 {Plan 8}'!CA$15&amp;analysismethod2)</f>
        <v xml:space="preserve">Plan Provider Directory Review; 
</v>
      </c>
      <c r="EI101" s="251" t="str">
        <f>IF(ISNUMBER(FIND(analysismethod2,'III_Plan comp 438.68 {Plan 8}'!CB$15)),"",'III_Plan comp 438.68 {Plan 8}'!CB$15&amp;analysismethod2)</f>
        <v xml:space="preserve">Plan Provider Directory Review; 
</v>
      </c>
      <c r="EJ101" s="251" t="str">
        <f>IF(ISNUMBER(FIND(analysismethod2,'III_Plan comp 438.68 {Plan 8}'!CC$15)),"",'III_Plan comp 438.68 {Plan 8}'!CC$15&amp;analysismethod2)</f>
        <v xml:space="preserve">Plan Provider Directory Review; 
</v>
      </c>
      <c r="EK101" s="251" t="str">
        <f>IF(ISNUMBER(FIND(analysismethod2,'III_Plan comp 438.68 {Plan 8}'!CD$15)),"",'III_Plan comp 438.68 {Plan 8}'!CD$15&amp;analysismethod2)</f>
        <v xml:space="preserve">Plan Provider Directory Review; 
</v>
      </c>
      <c r="EL101" s="251" t="str">
        <f>IF(ISNUMBER(FIND(analysismethod2,'III_Plan comp 438.68 {Plan 8}'!CE$15)),"",'III_Plan comp 438.68 {Plan 8}'!CE$15&amp;analysismethod2)</f>
        <v xml:space="preserve">Plan Provider Directory Review; 
</v>
      </c>
      <c r="EM101" s="251" t="str">
        <f>IF(ISNUMBER(FIND(analysismethod2,'III_Plan comp 438.68 {Plan 8}'!CF$15)),"",'III_Plan comp 438.68 {Plan 8}'!CF$15&amp;analysismethod2)</f>
        <v xml:space="preserve">Plan Provider Directory Review; 
</v>
      </c>
      <c r="EN101" s="251" t="str">
        <f>IF(ISNUMBER(FIND(analysismethod2,'III_Plan comp 438.68 {Plan 8}'!CG$15)),"",'III_Plan comp 438.68 {Plan 8}'!CG$15&amp;analysismethod2)</f>
        <v xml:space="preserve">Plan Provider Directory Review; 
</v>
      </c>
      <c r="EO101" s="251" t="str">
        <f>IF(ISNUMBER(FIND(analysismethod2,'III_Plan comp 438.68 {Plan 8}'!CH$15)),"",'III_Plan comp 438.68 {Plan 8}'!CH$15&amp;analysismethod2)</f>
        <v xml:space="preserve">Plan Provider Directory Review; 
</v>
      </c>
      <c r="EP101" s="251" t="str">
        <f>IF(ISNUMBER(FIND(analysismethod2,'III_Plan comp 438.68 {Plan 8}'!CI$15)),"",'III_Plan comp 438.68 {Plan 8}'!CI$15&amp;analysismethod2)</f>
        <v xml:space="preserve">Plan Provider Directory Review; 
</v>
      </c>
      <c r="EQ101" s="251" t="str">
        <f>IF(ISNUMBER(FIND(analysismethod2,'III_Plan comp 438.68 {Plan 8}'!CJ$15)),"",'III_Plan comp 438.68 {Plan 8}'!CJ$15&amp;analysismethod2)</f>
        <v xml:space="preserve">Plan Provider Directory Review; 
</v>
      </c>
      <c r="ER101" s="251" t="str">
        <f>IF(ISNUMBER(FIND(analysismethod2,'III_Plan comp 438.68 {Plan 8}'!CK$15)),"",'III_Plan comp 438.68 {Plan 8}'!CK$15&amp;analysismethod2)</f>
        <v xml:space="preserve">Plan Provider Directory Review; 
</v>
      </c>
      <c r="ES101" s="251" t="str">
        <f>IF(ISNUMBER(FIND(analysismethod2,'III_Plan comp 438.68 {Plan 8}'!CL$15)),"",'III_Plan comp 438.68 {Plan 8}'!CL$15&amp;analysismethod2)</f>
        <v xml:space="preserve">Plan Provider Directory Review; 
</v>
      </c>
      <c r="ET101" s="251" t="str">
        <f>IF(ISNUMBER(FIND(analysismethod2,'III_Plan comp 438.68 {Plan 8}'!CM$15)),"",'III_Plan comp 438.68 {Plan 8}'!CM$15&amp;analysismethod2)</f>
        <v xml:space="preserve">Plan Provider Directory Review; 
</v>
      </c>
      <c r="EU101" s="251" t="str">
        <f>IF(ISNUMBER(FIND(analysismethod2,'III_Plan comp 438.68 {Plan 8}'!CN$15)),"",'III_Plan comp 438.68 {Plan 8}'!CN$15&amp;analysismethod2)</f>
        <v xml:space="preserve">Plan Provider Directory Review; 
</v>
      </c>
      <c r="EV101" s="251" t="str">
        <f>IF(ISNUMBER(FIND(analysismethod2,'III_Plan comp 438.68 {Plan 8}'!CO$15)),"",'III_Plan comp 438.68 {Plan 8}'!CO$15&amp;analysismethod2)</f>
        <v xml:space="preserve">Plan Provider Directory Review; 
</v>
      </c>
      <c r="EW101" s="251" t="str">
        <f>IF(ISNUMBER(FIND(analysismethod2,'III_Plan comp 438.68 {Plan 8}'!CP$15)),"",'III_Plan comp 438.68 {Plan 8}'!CP$15&amp;analysismethod2)</f>
        <v xml:space="preserve">Plan Provider Directory Review; 
</v>
      </c>
      <c r="EX101" s="251" t="str">
        <f>IF(ISNUMBER(FIND(analysismethod2,'III_Plan comp 438.68 {Plan 8}'!CQ$15)),"",'III_Plan comp 438.68 {Plan 8}'!CQ$15&amp;analysismethod2)</f>
        <v xml:space="preserve">Plan Provider Directory Review; 
</v>
      </c>
      <c r="EY101" s="251" t="str">
        <f>IF(ISNUMBER(FIND(analysismethod2,'III_Plan comp 438.68 {Plan 8}'!CR$15)),"",'III_Plan comp 438.68 {Plan 8}'!CR$15&amp;analysismethod2)</f>
        <v xml:space="preserve">Plan Provider Directory Review; 
</v>
      </c>
      <c r="EZ101" s="251" t="str">
        <f>IF(ISNUMBER(FIND(analysismethod2,'III_Plan comp 438.68 {Plan 8}'!CS$15)),"",'III_Plan comp 438.68 {Plan 8}'!CS$15&amp;analysismethod2)</f>
        <v xml:space="preserve">Plan Provider Directory Review; 
</v>
      </c>
      <c r="FA101" s="251" t="str">
        <f>IF(ISNUMBER(FIND(analysismethod2,'III_Plan comp 438.68 {Plan 8}'!CT$15)),"",'III_Plan comp 438.68 {Plan 8}'!CT$15&amp;analysismethod2)</f>
        <v xml:space="preserve">Plan Provider Directory Review; 
</v>
      </c>
      <c r="FB101" s="251" t="str">
        <f>IF(ISNUMBER(FIND(analysismethod2,'III_Plan comp 438.68 {Plan 8}'!CU$15)),"",'III_Plan comp 438.68 {Plan 8}'!CU$15&amp;analysismethod2)</f>
        <v xml:space="preserve">Plan Provider Directory Review; 
</v>
      </c>
      <c r="FC101" s="251" t="str">
        <f>IF(ISNUMBER(FIND(analysismethod2,'III_Plan comp 438.68 {Plan 8}'!CV$15)),"",'III_Plan comp 438.68 {Plan 8}'!CV$15&amp;analysismethod2)</f>
        <v xml:space="preserve">Plan Provider Directory Review; 
</v>
      </c>
      <c r="FD101" s="251" t="str">
        <f>IF(ISNUMBER(FIND(analysismethod2,'III_Plan comp 438.68 {Plan 8}'!CW$15)),"",'III_Plan comp 438.68 {Plan 8}'!CW$15&amp;analysismethod2)</f>
        <v xml:space="preserve">Plan Provider Directory Review; 
</v>
      </c>
      <c r="FE101" s="251" t="str">
        <f>IF(ISNUMBER(FIND(analysismethod2,'III_Plan comp 438.68 {Plan 8}'!CX$15)),"",'III_Plan comp 438.68 {Plan 8}'!CX$15&amp;analysismethod2)</f>
        <v xml:space="preserve">Plan Provider Directory Review; 
</v>
      </c>
      <c r="FF101" s="251" t="str">
        <f>IF(ISNUMBER(FIND(analysismethod2,'III_Plan comp 438.68 {Plan 8}'!CY$15)),"",'III_Plan comp 438.68 {Plan 8}'!CY$15&amp;analysismethod2)</f>
        <v xml:space="preserve">Plan Provider Directory Review; 
</v>
      </c>
      <c r="FG101" s="251" t="str">
        <f>IF(ISNUMBER(FIND(analysismethod2,'III_Plan comp 438.68 {Plan 8}'!CZ$15)),"",'III_Plan comp 438.68 {Plan 8}'!CZ$15&amp;analysismethod2)</f>
        <v xml:space="preserve">Plan Provider Directory Review;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xml:space="preserve">Review of Grievances Related to Access; 
</v>
      </c>
      <c r="BL105" s="251" t="str">
        <f>IF(ISNUMBER(FIND(analysismethod6,'III_Plan comp 438.68 {Plan 8}'!E$15)),"",'III_Plan comp 438.68 {Plan 8}'!E$15&amp;analysismethod6)</f>
        <v xml:space="preserve">Review of Grievances Related to Access; 
</v>
      </c>
      <c r="BM105" s="251" t="str">
        <f>IF(ISNUMBER(FIND(analysismethod6,'III_Plan comp 438.68 {Plan 8}'!F$15)),"",'III_Plan comp 438.68 {Plan 8}'!F$15&amp;analysismethod6)</f>
        <v xml:space="preserve">Review of Grievances Related to Access; 
</v>
      </c>
      <c r="BN105" s="251" t="str">
        <f>IF(ISNUMBER(FIND(analysismethod6,'III_Plan comp 438.68 {Plan 8}'!G$15)),"",'III_Plan comp 438.68 {Plan 8}'!G$15&amp;analysismethod6)</f>
        <v xml:space="preserve">Review of Grievances Related to Access; 
</v>
      </c>
      <c r="BO105" s="251" t="str">
        <f>IF(ISNUMBER(FIND(analysismethod6,'III_Plan comp 438.68 {Plan 8}'!H$15)),"",'III_Plan comp 438.68 {Plan 8}'!H$15&amp;analysismethod6)</f>
        <v xml:space="preserve">Geomapping; 
Review of Grievances Related to Access; 
</v>
      </c>
      <c r="BP105" s="251" t="str">
        <f>IF(ISNUMBER(FIND(analysismethod6,'III_Plan comp 438.68 {Plan 8}'!I$15)),"",'III_Plan comp 438.68 {Plan 8}'!I$15&amp;analysismethod6)</f>
        <v xml:space="preserve">Geomapping; 
Review of Grievances Related to Access; 
</v>
      </c>
      <c r="BQ105" s="251" t="str">
        <f>IF(ISNUMBER(FIND(analysismethod6,'III_Plan comp 438.68 {Plan 8}'!J$15)),"",'III_Plan comp 438.68 {Plan 8}'!J$15&amp;analysismethod6)</f>
        <v xml:space="preserve">Geomapping; 
Review of Grievances Related to Access; 
</v>
      </c>
      <c r="BR105" s="251" t="str">
        <f>IF(ISNUMBER(FIND(analysismethod6,'III_Plan comp 438.68 {Plan 8}'!K$15)),"",'III_Plan comp 438.68 {Plan 8}'!K$15&amp;analysismethod6)</f>
        <v xml:space="preserve">Geomapping; 
Review of Grievances Related to Access; 
</v>
      </c>
      <c r="BS105" s="251" t="str">
        <f>IF(ISNUMBER(FIND(analysismethod6,'III_Plan comp 438.68 {Plan 8}'!L$15)),"",'III_Plan comp 438.68 {Plan 8}'!L$15&amp;analysismethod6)</f>
        <v xml:space="preserve">Geomapping; 
Review of Grievances Related to Access; 
</v>
      </c>
      <c r="BT105" s="251" t="str">
        <f>IF(ISNUMBER(FIND(analysismethod6,'III_Plan comp 438.68 {Plan 8}'!M$15)),"",'III_Plan comp 438.68 {Plan 8}'!M$15&amp;analysismethod6)</f>
        <v xml:space="preserve">Geomapping; 
Review of Grievances Related to Access; 
</v>
      </c>
      <c r="BU105" s="251" t="str">
        <f>IF(ISNUMBER(FIND(analysismethod6,'III_Plan comp 438.68 {Plan 8}'!N$15)),"",'III_Plan comp 438.68 {Plan 8}'!N$15&amp;analysismethod6)</f>
        <v xml:space="preserve">Geomapping; 
Review of Grievances Related to Access; 
</v>
      </c>
      <c r="BV105" s="251" t="str">
        <f>IF(ISNUMBER(FIND(analysismethod6,'III_Plan comp 438.68 {Plan 8}'!O$15)),"",'III_Plan comp 438.68 {Plan 8}'!O$15&amp;analysismethod6)</f>
        <v xml:space="preserve">Geomapping; 
Review of Grievances Related to Access; 
</v>
      </c>
      <c r="BW105" s="251" t="str">
        <f>IF(ISNUMBER(FIND(analysismethod6,'III_Plan comp 438.68 {Plan 8}'!P$15)),"",'III_Plan comp 438.68 {Plan 8}'!P$15&amp;analysismethod6)</f>
        <v xml:space="preserve">Geomapping; 
Review of Grievances Related to Access; 
</v>
      </c>
      <c r="BX105" s="251" t="str">
        <f>IF(ISNUMBER(FIND(analysismethod6,'III_Plan comp 438.68 {Plan 8}'!Q$15)),"",'III_Plan comp 438.68 {Plan 8}'!Q$15&amp;analysismethod6)</f>
        <v xml:space="preserve">Geomapping; 
Review of Grievances Related to Access; 
</v>
      </c>
      <c r="BY105" s="251" t="str">
        <f>IF(ISNUMBER(FIND(analysismethod6,'III_Plan comp 438.68 {Plan 8}'!R$15)),"",'III_Plan comp 438.68 {Plan 8}'!R$15&amp;analysismethod6)</f>
        <v xml:space="preserve">Geomapping; 
Review of Grievances Related to Access; 
</v>
      </c>
      <c r="BZ105" s="251" t="str">
        <f>IF(ISNUMBER(FIND(analysismethod6,'III_Plan comp 438.68 {Plan 8}'!S$15)),"",'III_Plan comp 438.68 {Plan 8}'!S$15&amp;analysismethod6)</f>
        <v xml:space="preserve">Review of Grievances Related to Access; 
</v>
      </c>
      <c r="CA105" s="251" t="str">
        <f>IF(ISNUMBER(FIND(analysismethod6,'III_Plan comp 438.68 {Plan 8}'!T$15)),"",'III_Plan comp 438.68 {Plan 8}'!T$15&amp;analysismethod6)</f>
        <v xml:space="preserve">Review of Grievances Related to Access; 
</v>
      </c>
      <c r="CB105" s="251" t="str">
        <f>IF(ISNUMBER(FIND(analysismethod6,'III_Plan comp 438.68 {Plan 8}'!U$15)),"",'III_Plan comp 438.68 {Plan 8}'!U$15&amp;analysismethod6)</f>
        <v xml:space="preserve">Review of Grievances Related to Access; 
</v>
      </c>
      <c r="CC105" s="251" t="str">
        <f>IF(ISNUMBER(FIND(analysismethod6,'III_Plan comp 438.68 {Plan 8}'!V$15)),"",'III_Plan comp 438.68 {Plan 8}'!V$15&amp;analysismethod6)</f>
        <v xml:space="preserve">Review of Grievances Related to Access; 
</v>
      </c>
      <c r="CD105" s="251" t="str">
        <f>IF(ISNUMBER(FIND(analysismethod6,'III_Plan comp 438.68 {Plan 8}'!W$15)),"",'III_Plan comp 438.68 {Plan 8}'!W$15&amp;analysismethod6)</f>
        <v xml:space="preserve">Review of Grievances Related to Access; 
</v>
      </c>
      <c r="CE105" s="251" t="str">
        <f>IF(ISNUMBER(FIND(analysismethod6,'III_Plan comp 438.68 {Plan 8}'!X$15)),"",'III_Plan comp 438.68 {Plan 8}'!X$15&amp;analysismethod6)</f>
        <v xml:space="preserve">Review of Grievances Related to Access; 
</v>
      </c>
      <c r="CF105" s="251" t="str">
        <f>IF(ISNUMBER(FIND(analysismethod6,'III_Plan comp 438.68 {Plan 8}'!Y$15)),"",'III_Plan comp 438.68 {Plan 8}'!Y$15&amp;analysismethod6)</f>
        <v xml:space="preserve">Review of Grievances Related to Access; 
</v>
      </c>
      <c r="CG105" s="251" t="str">
        <f>IF(ISNUMBER(FIND(analysismethod6,'III_Plan comp 438.68 {Plan 8}'!Z$15)),"",'III_Plan comp 438.68 {Plan 8}'!Z$15&amp;analysismethod6)</f>
        <v xml:space="preserve">Review of Grievances Related to Access; 
</v>
      </c>
      <c r="CH105" s="251" t="str">
        <f>IF(ISNUMBER(FIND(analysismethod6,'III_Plan comp 438.68 {Plan 8}'!AA$15)),"",'III_Plan comp 438.68 {Plan 8}'!AA$15&amp;analysismethod6)</f>
        <v xml:space="preserve">Review of Grievances Related to Access; 
</v>
      </c>
      <c r="CI105" s="251" t="str">
        <f>IF(ISNUMBER(FIND(analysismethod6,'III_Plan comp 438.68 {Plan 8}'!AB$15)),"",'III_Plan comp 438.68 {Plan 8}'!AB$15&amp;analysismethod6)</f>
        <v xml:space="preserve">Review of Grievances Related to Access; 
</v>
      </c>
      <c r="CJ105" s="251" t="str">
        <f>IF(ISNUMBER(FIND(analysismethod6,'III_Plan comp 438.68 {Plan 8}'!AC$15)),"",'III_Plan comp 438.68 {Plan 8}'!AC$15&amp;analysismethod6)</f>
        <v xml:space="preserve">Review of Grievances Related to Access; 
</v>
      </c>
      <c r="CK105" s="251" t="str">
        <f>IF(ISNUMBER(FIND(analysismethod6,'III_Plan comp 438.68 {Plan 8}'!AD$15)),"",'III_Plan comp 438.68 {Plan 8}'!AD$15&amp;analysismethod6)</f>
        <v xml:space="preserve">Review of Grievances Related to Access; 
</v>
      </c>
      <c r="CL105" s="251" t="str">
        <f>IF(ISNUMBER(FIND(analysismethod6,'III_Plan comp 438.68 {Plan 8}'!AE$15)),"",'III_Plan comp 438.68 {Plan 8}'!AE$15&amp;analysismethod6)</f>
        <v xml:space="preserve">Review of Grievances Related to Access; 
</v>
      </c>
      <c r="CM105" s="251" t="str">
        <f>IF(ISNUMBER(FIND(analysismethod6,'III_Plan comp 438.68 {Plan 8}'!AF$15)),"",'III_Plan comp 438.68 {Plan 8}'!AF$15&amp;analysismethod6)</f>
        <v xml:space="preserve">Review of Grievances Related to Access; 
</v>
      </c>
      <c r="CN105" s="251" t="str">
        <f>IF(ISNUMBER(FIND(analysismethod6,'III_Plan comp 438.68 {Plan 8}'!AG$15)),"",'III_Plan comp 438.68 {Plan 8}'!AG$15&amp;analysismethod6)</f>
        <v xml:space="preserve">Review of Grievances Related to Access; 
</v>
      </c>
      <c r="CO105" s="251" t="str">
        <f>IF(ISNUMBER(FIND(analysismethod6,'III_Plan comp 438.68 {Plan 8}'!AH$15)),"",'III_Plan comp 438.68 {Plan 8}'!AH$15&amp;analysismethod6)</f>
        <v xml:space="preserve">Review of Grievances Related to Access; 
</v>
      </c>
      <c r="CP105" s="251" t="str">
        <f>IF(ISNUMBER(FIND(analysismethod6,'III_Plan comp 438.68 {Plan 8}'!AI$15)),"",'III_Plan comp 438.68 {Plan 8}'!AI$15&amp;analysismethod6)</f>
        <v xml:space="preserve">Review of Grievances Related to Access; 
</v>
      </c>
      <c r="CQ105" s="251" t="str">
        <f>IF(ISNUMBER(FIND(analysismethod6,'III_Plan comp 438.68 {Plan 8}'!AJ$15)),"",'III_Plan comp 438.68 {Plan 8}'!AJ$15&amp;analysismethod6)</f>
        <v xml:space="preserve">Review of Grievances Related to Access; 
</v>
      </c>
      <c r="CR105" s="251" t="str">
        <f>IF(ISNUMBER(FIND(analysismethod6,'III_Plan comp 438.68 {Plan 8}'!AK$15)),"",'III_Plan comp 438.68 {Plan 8}'!AK$15&amp;analysismethod6)</f>
        <v xml:space="preserve">Review of Grievances Related to Access; 
</v>
      </c>
      <c r="CS105" s="251" t="str">
        <f>IF(ISNUMBER(FIND(analysismethod6,'III_Plan comp 438.68 {Plan 8}'!AL$15)),"",'III_Plan comp 438.68 {Plan 8}'!AL$15&amp;analysismethod6)</f>
        <v xml:space="preserve">Review of Grievances Related to Access; 
</v>
      </c>
      <c r="CT105" s="251" t="str">
        <f>IF(ISNUMBER(FIND(analysismethod6,'III_Plan comp 438.68 {Plan 8}'!AM$15)),"",'III_Plan comp 438.68 {Plan 8}'!AM$15&amp;analysismethod6)</f>
        <v xml:space="preserve">Review of Grievances Related to Access; 
</v>
      </c>
      <c r="CU105" s="251" t="str">
        <f>IF(ISNUMBER(FIND(analysismethod6,'III_Plan comp 438.68 {Plan 8}'!AN$15)),"",'III_Plan comp 438.68 {Plan 8}'!AN$15&amp;analysismethod6)</f>
        <v xml:space="preserve">Review of Grievances Related to Access; 
</v>
      </c>
      <c r="CV105" s="251" t="str">
        <f>IF(ISNUMBER(FIND(analysismethod6,'III_Plan comp 438.68 {Plan 8}'!AO$15)),"",'III_Plan comp 438.68 {Plan 8}'!AO$15&amp;analysismethod6)</f>
        <v xml:space="preserve">Review of Grievances Related to Access; 
</v>
      </c>
      <c r="CW105" s="251" t="str">
        <f>IF(ISNUMBER(FIND(analysismethod6,'III_Plan comp 438.68 {Plan 8}'!AP$15)),"",'III_Plan comp 438.68 {Plan 8}'!AP$15&amp;analysismethod6)</f>
        <v xml:space="preserve">Review of Grievances Related to Access; 
</v>
      </c>
      <c r="CX105" s="251" t="str">
        <f>IF(ISNUMBER(FIND(analysismethod6,'III_Plan comp 438.68 {Plan 8}'!AQ$15)),"",'III_Plan comp 438.68 {Plan 8}'!AQ$15&amp;analysismethod6)</f>
        <v xml:space="preserve">Review of Grievances Related to Access; 
</v>
      </c>
      <c r="CY105" s="251" t="str">
        <f>IF(ISNUMBER(FIND(analysismethod6,'III_Plan comp 438.68 {Plan 8}'!AR$15)),"",'III_Plan comp 438.68 {Plan 8}'!AR$15&amp;analysismethod6)</f>
        <v xml:space="preserve">Review of Grievances Related to Access; 
</v>
      </c>
      <c r="CZ105" s="251" t="str">
        <f>IF(ISNUMBER(FIND(analysismethod6,'III_Plan comp 438.68 {Plan 8}'!AS$15)),"",'III_Plan comp 438.68 {Plan 8}'!AS$15&amp;analysismethod6)</f>
        <v xml:space="preserve">Review of Grievances Related to Access; 
</v>
      </c>
      <c r="DA105" s="251" t="str">
        <f>IF(ISNUMBER(FIND(analysismethod6,'III_Plan comp 438.68 {Plan 8}'!AT$15)),"",'III_Plan comp 438.68 {Plan 8}'!AT$15&amp;analysismethod6)</f>
        <v xml:space="preserve">Review of Grievances Related to Access; 
</v>
      </c>
      <c r="DB105" s="251" t="str">
        <f>IF(ISNUMBER(FIND(analysismethod6,'III_Plan comp 438.68 {Plan 8}'!AU$15)),"",'III_Plan comp 438.68 {Plan 8}'!AU$15&amp;analysismethod6)</f>
        <v xml:space="preserve">Review of Grievances Related to Access; 
</v>
      </c>
      <c r="DC105" s="251" t="str">
        <f>IF(ISNUMBER(FIND(analysismethod6,'III_Plan comp 438.68 {Plan 8}'!AV$15)),"",'III_Plan comp 438.68 {Plan 8}'!AV$15&amp;analysismethod6)</f>
        <v xml:space="preserve">Review of Grievances Related to Access; 
</v>
      </c>
      <c r="DD105" s="251" t="str">
        <f>IF(ISNUMBER(FIND(analysismethod6,'III_Plan comp 438.68 {Plan 8}'!AW$15)),"",'III_Plan comp 438.68 {Plan 8}'!AW$15&amp;analysismethod6)</f>
        <v xml:space="preserve">Review of Grievances Related to Access; 
</v>
      </c>
      <c r="DE105" s="251" t="str">
        <f>IF(ISNUMBER(FIND(analysismethod6,'III_Plan comp 438.68 {Plan 8}'!AX$15)),"",'III_Plan comp 438.68 {Plan 8}'!AX$15&amp;analysismethod6)</f>
        <v xml:space="preserve">Review of Grievances Related to Access; 
</v>
      </c>
      <c r="DF105" s="251" t="str">
        <f>IF(ISNUMBER(FIND(analysismethod6,'III_Plan comp 438.68 {Plan 8}'!AY$15)),"",'III_Plan comp 438.68 {Plan 8}'!AY$15&amp;analysismethod6)</f>
        <v xml:space="preserve">Review of Grievances Related to Access; 
</v>
      </c>
      <c r="DG105" s="251" t="str">
        <f>IF(ISNUMBER(FIND(analysismethod6,'III_Plan comp 438.68 {Plan 8}'!AZ$15)),"",'III_Plan comp 438.68 {Plan 8}'!AZ$15&amp;analysismethod6)</f>
        <v xml:space="preserve">Review of Grievances Related to Access; 
</v>
      </c>
      <c r="DH105" s="251" t="str">
        <f>IF(ISNUMBER(FIND(analysismethod6,'III_Plan comp 438.68 {Plan 8}'!BA$15)),"",'III_Plan comp 438.68 {Plan 8}'!BA$15&amp;analysismethod6)</f>
        <v xml:space="preserve">Review of Grievances Related to Access; 
</v>
      </c>
      <c r="DI105" s="251" t="str">
        <f>IF(ISNUMBER(FIND(analysismethod6,'III_Plan comp 438.68 {Plan 8}'!BB$15)),"",'III_Plan comp 438.68 {Plan 8}'!BB$15&amp;analysismethod6)</f>
        <v xml:space="preserve">Review of Grievances Related to Access; 
</v>
      </c>
      <c r="DJ105" s="251" t="str">
        <f>IF(ISNUMBER(FIND(analysismethod6,'III_Plan comp 438.68 {Plan 8}'!BC$15)),"",'III_Plan comp 438.68 {Plan 8}'!BC$15&amp;analysismethod6)</f>
        <v xml:space="preserve">Review of Grievances Related to Access; 
</v>
      </c>
      <c r="DK105" s="251" t="str">
        <f>IF(ISNUMBER(FIND(analysismethod6,'III_Plan comp 438.68 {Plan 8}'!BD$15)),"",'III_Plan comp 438.68 {Plan 8}'!BD$15&amp;analysismethod6)</f>
        <v xml:space="preserve">Review of Grievances Related to Access; 
</v>
      </c>
      <c r="DL105" s="251" t="str">
        <f>IF(ISNUMBER(FIND(analysismethod6,'III_Plan comp 438.68 {Plan 8}'!BE$15)),"",'III_Plan comp 438.68 {Plan 8}'!BE$15&amp;analysismethod6)</f>
        <v xml:space="preserve">Review of Grievances Related to Access; 
</v>
      </c>
      <c r="DM105" s="251" t="str">
        <f>IF(ISNUMBER(FIND(analysismethod6,'III_Plan comp 438.68 {Plan 8}'!BF$15)),"",'III_Plan comp 438.68 {Plan 8}'!BF$15&amp;analysismethod6)</f>
        <v xml:space="preserve">Review of Grievances Related to Access; 
</v>
      </c>
      <c r="DN105" s="251" t="str">
        <f>IF(ISNUMBER(FIND(analysismethod6,'III_Plan comp 438.68 {Plan 8}'!BG$15)),"",'III_Plan comp 438.68 {Plan 8}'!BG$15&amp;analysismethod6)</f>
        <v xml:space="preserve">Review of Grievances Related to Access; 
</v>
      </c>
      <c r="DO105" s="251" t="str">
        <f>IF(ISNUMBER(FIND(analysismethod6,'III_Plan comp 438.68 {Plan 8}'!BH$15)),"",'III_Plan comp 438.68 {Plan 8}'!BH$15&amp;analysismethod6)</f>
        <v xml:space="preserve">Review of Grievances Related to Access; 
</v>
      </c>
      <c r="DP105" s="251" t="str">
        <f>IF(ISNUMBER(FIND(analysismethod6,'III_Plan comp 438.68 {Plan 8}'!BI$15)),"",'III_Plan comp 438.68 {Plan 8}'!BI$15&amp;analysismethod6)</f>
        <v xml:space="preserve">Review of Grievances Related to Access; 
</v>
      </c>
      <c r="DQ105" s="251" t="str">
        <f>IF(ISNUMBER(FIND(analysismethod6,'III_Plan comp 438.68 {Plan 8}'!BJ$15)),"",'III_Plan comp 438.68 {Plan 8}'!BJ$15&amp;analysismethod6)</f>
        <v xml:space="preserve">Review of Grievances Related to Access; 
</v>
      </c>
      <c r="DR105" s="251" t="str">
        <f>IF(ISNUMBER(FIND(analysismethod6,'III_Plan comp 438.68 {Plan 8}'!BK$15)),"",'III_Plan comp 438.68 {Plan 8}'!BK$15&amp;analysismethod6)</f>
        <v xml:space="preserve">Review of Grievances Related to Access; 
</v>
      </c>
      <c r="DS105" s="251" t="str">
        <f>IF(ISNUMBER(FIND(analysismethod6,'III_Plan comp 438.68 {Plan 8}'!BL$15)),"",'III_Plan comp 438.68 {Plan 8}'!BL$15&amp;analysismethod6)</f>
        <v xml:space="preserve">Review of Grievances Related to Access; 
</v>
      </c>
      <c r="DT105" s="251" t="str">
        <f>IF(ISNUMBER(FIND(analysismethod6,'III_Plan comp 438.68 {Plan 8}'!BM$15)),"",'III_Plan comp 438.68 {Plan 8}'!BM$15&amp;analysismethod6)</f>
        <v xml:space="preserve">Review of Grievances Related to Access; 
</v>
      </c>
      <c r="DU105" s="251" t="str">
        <f>IF(ISNUMBER(FIND(analysismethod6,'III_Plan comp 438.68 {Plan 8}'!BN$15)),"",'III_Plan comp 438.68 {Plan 8}'!BN$15&amp;analysismethod6)</f>
        <v xml:space="preserve">Review of Grievances Related to Access; 
</v>
      </c>
      <c r="DV105" s="251" t="str">
        <f>IF(ISNUMBER(FIND(analysismethod6,'III_Plan comp 438.68 {Plan 8}'!BO$15)),"",'III_Plan comp 438.68 {Plan 8}'!BO$15&amp;analysismethod6)</f>
        <v xml:space="preserve">Review of Grievances Related to Access; 
</v>
      </c>
      <c r="DW105" s="251" t="str">
        <f>IF(ISNUMBER(FIND(analysismethod6,'III_Plan comp 438.68 {Plan 8}'!BP$15)),"",'III_Plan comp 438.68 {Plan 8}'!BP$15&amp;analysismethod6)</f>
        <v xml:space="preserve">Review of Grievances Related to Access; 
</v>
      </c>
      <c r="DX105" s="251" t="str">
        <f>IF(ISNUMBER(FIND(analysismethod6,'III_Plan comp 438.68 {Plan 8}'!BQ$15)),"",'III_Plan comp 438.68 {Plan 8}'!BQ$15&amp;analysismethod6)</f>
        <v xml:space="preserve">Review of Grievances Related to Access; 
</v>
      </c>
      <c r="DY105" s="251" t="str">
        <f>IF(ISNUMBER(FIND(analysismethod6,'III_Plan comp 438.68 {Plan 8}'!BR$15)),"",'III_Plan comp 438.68 {Plan 8}'!BR$15&amp;analysismethod6)</f>
        <v xml:space="preserve">Review of Grievances Related to Access; 
</v>
      </c>
      <c r="DZ105" s="251" t="str">
        <f>IF(ISNUMBER(FIND(analysismethod6,'III_Plan comp 438.68 {Plan 8}'!BS$15)),"",'III_Plan comp 438.68 {Plan 8}'!BS$15&amp;analysismethod6)</f>
        <v xml:space="preserve">Review of Grievances Related to Access; 
</v>
      </c>
      <c r="EA105" s="251" t="str">
        <f>IF(ISNUMBER(FIND(analysismethod6,'III_Plan comp 438.68 {Plan 8}'!BT$15)),"",'III_Plan comp 438.68 {Plan 8}'!BT$15&amp;analysismethod6)</f>
        <v xml:space="preserve">Review of Grievances Related to Access; 
</v>
      </c>
      <c r="EB105" s="251" t="str">
        <f>IF(ISNUMBER(FIND(analysismethod6,'III_Plan comp 438.68 {Plan 8}'!BU$15)),"",'III_Plan comp 438.68 {Plan 8}'!BU$15&amp;analysismethod6)</f>
        <v xml:space="preserve">Review of Grievances Related to Access; 
</v>
      </c>
      <c r="EC105" s="251" t="str">
        <f>IF(ISNUMBER(FIND(analysismethod6,'III_Plan comp 438.68 {Plan 8}'!BV$15)),"",'III_Plan comp 438.68 {Plan 8}'!BV$15&amp;analysismethod6)</f>
        <v xml:space="preserve">Review of Grievances Related to Access; 
</v>
      </c>
      <c r="ED105" s="251" t="str">
        <f>IF(ISNUMBER(FIND(analysismethod6,'III_Plan comp 438.68 {Plan 8}'!BW$15)),"",'III_Plan comp 438.68 {Plan 8}'!BW$15&amp;analysismethod6)</f>
        <v xml:space="preserve">Review of Grievances Related to Access; 
</v>
      </c>
      <c r="EE105" s="251" t="str">
        <f>IF(ISNUMBER(FIND(analysismethod6,'III_Plan comp 438.68 {Plan 8}'!BX$15)),"",'III_Plan comp 438.68 {Plan 8}'!BX$15&amp;analysismethod6)</f>
        <v xml:space="preserve">Review of Grievances Related to Access; 
</v>
      </c>
      <c r="EF105" s="251" t="str">
        <f>IF(ISNUMBER(FIND(analysismethod6,'III_Plan comp 438.68 {Plan 8}'!BY$15)),"",'III_Plan comp 438.68 {Plan 8}'!BY$15&amp;analysismethod6)</f>
        <v xml:space="preserve">Review of Grievances Related to Access; 
</v>
      </c>
      <c r="EG105" s="251" t="str">
        <f>IF(ISNUMBER(FIND(analysismethod6,'III_Plan comp 438.68 {Plan 8}'!BZ$15)),"",'III_Plan comp 438.68 {Plan 8}'!BZ$15&amp;analysismethod6)</f>
        <v xml:space="preserve">Review of Grievances Related to Access; 
</v>
      </c>
      <c r="EH105" s="251" t="str">
        <f>IF(ISNUMBER(FIND(analysismethod6,'III_Plan comp 438.68 {Plan 8}'!CA$15)),"",'III_Plan comp 438.68 {Plan 8}'!CA$15&amp;analysismethod6)</f>
        <v xml:space="preserve">Review of Grievances Related to Access; 
</v>
      </c>
      <c r="EI105" s="251" t="str">
        <f>IF(ISNUMBER(FIND(analysismethod6,'III_Plan comp 438.68 {Plan 8}'!CB$15)),"",'III_Plan comp 438.68 {Plan 8}'!CB$15&amp;analysismethod6)</f>
        <v xml:space="preserve">Review of Grievances Related to Access; 
</v>
      </c>
      <c r="EJ105" s="251" t="str">
        <f>IF(ISNUMBER(FIND(analysismethod6,'III_Plan comp 438.68 {Plan 8}'!CC$15)),"",'III_Plan comp 438.68 {Plan 8}'!CC$15&amp;analysismethod6)</f>
        <v xml:space="preserve">Review of Grievances Related to Access; 
</v>
      </c>
      <c r="EK105" s="251" t="str">
        <f>IF(ISNUMBER(FIND(analysismethod6,'III_Plan comp 438.68 {Plan 8}'!CD$15)),"",'III_Plan comp 438.68 {Plan 8}'!CD$15&amp;analysismethod6)</f>
        <v xml:space="preserve">Review of Grievances Related to Access; 
</v>
      </c>
      <c r="EL105" s="251" t="str">
        <f>IF(ISNUMBER(FIND(analysismethod6,'III_Plan comp 438.68 {Plan 8}'!CE$15)),"",'III_Plan comp 438.68 {Plan 8}'!CE$15&amp;analysismethod6)</f>
        <v xml:space="preserve">Review of Grievances Related to Access; 
</v>
      </c>
      <c r="EM105" s="251" t="str">
        <f>IF(ISNUMBER(FIND(analysismethod6,'III_Plan comp 438.68 {Plan 8}'!CF$15)),"",'III_Plan comp 438.68 {Plan 8}'!CF$15&amp;analysismethod6)</f>
        <v xml:space="preserve">Review of Grievances Related to Access; 
</v>
      </c>
      <c r="EN105" s="251" t="str">
        <f>IF(ISNUMBER(FIND(analysismethod6,'III_Plan comp 438.68 {Plan 8}'!CG$15)),"",'III_Plan comp 438.68 {Plan 8}'!CG$15&amp;analysismethod6)</f>
        <v xml:space="preserve">Review of Grievances Related to Access; 
</v>
      </c>
      <c r="EO105" s="251" t="str">
        <f>IF(ISNUMBER(FIND(analysismethod6,'III_Plan comp 438.68 {Plan 8}'!CH$15)),"",'III_Plan comp 438.68 {Plan 8}'!CH$15&amp;analysismethod6)</f>
        <v xml:space="preserve">Review of Grievances Related to Access; 
</v>
      </c>
      <c r="EP105" s="251" t="str">
        <f>IF(ISNUMBER(FIND(analysismethod6,'III_Plan comp 438.68 {Plan 8}'!CI$15)),"",'III_Plan comp 438.68 {Plan 8}'!CI$15&amp;analysismethod6)</f>
        <v xml:space="preserve">Review of Grievances Related to Access; 
</v>
      </c>
      <c r="EQ105" s="251" t="str">
        <f>IF(ISNUMBER(FIND(analysismethod6,'III_Plan comp 438.68 {Plan 8}'!CJ$15)),"",'III_Plan comp 438.68 {Plan 8}'!CJ$15&amp;analysismethod6)</f>
        <v xml:space="preserve">Review of Grievances Related to Access; 
</v>
      </c>
      <c r="ER105" s="251" t="str">
        <f>IF(ISNUMBER(FIND(analysismethod6,'III_Plan comp 438.68 {Plan 8}'!CK$15)),"",'III_Plan comp 438.68 {Plan 8}'!CK$15&amp;analysismethod6)</f>
        <v xml:space="preserve">Review of Grievances Related to Access; 
</v>
      </c>
      <c r="ES105" s="251" t="str">
        <f>IF(ISNUMBER(FIND(analysismethod6,'III_Plan comp 438.68 {Plan 8}'!CL$15)),"",'III_Plan comp 438.68 {Plan 8}'!CL$15&amp;analysismethod6)</f>
        <v xml:space="preserve">Review of Grievances Related to Access; 
</v>
      </c>
      <c r="ET105" s="251" t="str">
        <f>IF(ISNUMBER(FIND(analysismethod6,'III_Plan comp 438.68 {Plan 8}'!CM$15)),"",'III_Plan comp 438.68 {Plan 8}'!CM$15&amp;analysismethod6)</f>
        <v xml:space="preserve">Review of Grievances Related to Access; 
</v>
      </c>
      <c r="EU105" s="251" t="str">
        <f>IF(ISNUMBER(FIND(analysismethod6,'III_Plan comp 438.68 {Plan 8}'!CN$15)),"",'III_Plan comp 438.68 {Plan 8}'!CN$15&amp;analysismethod6)</f>
        <v xml:space="preserve">Review of Grievances Related to Access; 
</v>
      </c>
      <c r="EV105" s="251" t="str">
        <f>IF(ISNUMBER(FIND(analysismethod6,'III_Plan comp 438.68 {Plan 8}'!CO$15)),"",'III_Plan comp 438.68 {Plan 8}'!CO$15&amp;analysismethod6)</f>
        <v xml:space="preserve">Review of Grievances Related to Access; 
</v>
      </c>
      <c r="EW105" s="251" t="str">
        <f>IF(ISNUMBER(FIND(analysismethod6,'III_Plan comp 438.68 {Plan 8}'!CP$15)),"",'III_Plan comp 438.68 {Plan 8}'!CP$15&amp;analysismethod6)</f>
        <v xml:space="preserve">Review of Grievances Related to Access; 
</v>
      </c>
      <c r="EX105" s="251" t="str">
        <f>IF(ISNUMBER(FIND(analysismethod6,'III_Plan comp 438.68 {Plan 8}'!CQ$15)),"",'III_Plan comp 438.68 {Plan 8}'!CQ$15&amp;analysismethod6)</f>
        <v xml:space="preserve">Review of Grievances Related to Access; 
</v>
      </c>
      <c r="EY105" s="251" t="str">
        <f>IF(ISNUMBER(FIND(analysismethod6,'III_Plan comp 438.68 {Plan 8}'!CR$15)),"",'III_Plan comp 438.68 {Plan 8}'!CR$15&amp;analysismethod6)</f>
        <v xml:space="preserve">Review of Grievances Related to Access; 
</v>
      </c>
      <c r="EZ105" s="251" t="str">
        <f>IF(ISNUMBER(FIND(analysismethod6,'III_Plan comp 438.68 {Plan 8}'!CS$15)),"",'III_Plan comp 438.68 {Plan 8}'!CS$15&amp;analysismethod6)</f>
        <v xml:space="preserve">Review of Grievances Related to Access; 
</v>
      </c>
      <c r="FA105" s="251" t="str">
        <f>IF(ISNUMBER(FIND(analysismethod6,'III_Plan comp 438.68 {Plan 8}'!CT$15)),"",'III_Plan comp 438.68 {Plan 8}'!CT$15&amp;analysismethod6)</f>
        <v xml:space="preserve">Review of Grievances Related to Access; 
</v>
      </c>
      <c r="FB105" s="251" t="str">
        <f>IF(ISNUMBER(FIND(analysismethod6,'III_Plan comp 438.68 {Plan 8}'!CU$15)),"",'III_Plan comp 438.68 {Plan 8}'!CU$15&amp;analysismethod6)</f>
        <v xml:space="preserve">Review of Grievances Related to Access; 
</v>
      </c>
      <c r="FC105" s="251" t="str">
        <f>IF(ISNUMBER(FIND(analysismethod6,'III_Plan comp 438.68 {Plan 8}'!CV$15)),"",'III_Plan comp 438.68 {Plan 8}'!CV$15&amp;analysismethod6)</f>
        <v xml:space="preserve">Review of Grievances Related to Access; 
</v>
      </c>
      <c r="FD105" s="251" t="str">
        <f>IF(ISNUMBER(FIND(analysismethod6,'III_Plan comp 438.68 {Plan 8}'!CW$15)),"",'III_Plan comp 438.68 {Plan 8}'!CW$15&amp;analysismethod6)</f>
        <v xml:space="preserve">Review of Grievances Related to Access; 
</v>
      </c>
      <c r="FE105" s="251" t="str">
        <f>IF(ISNUMBER(FIND(analysismethod6,'III_Plan comp 438.68 {Plan 8}'!CX$15)),"",'III_Plan comp 438.68 {Plan 8}'!CX$15&amp;analysismethod6)</f>
        <v xml:space="preserve">Review of Grievances Related to Access; 
</v>
      </c>
      <c r="FF105" s="251" t="str">
        <f>IF(ISNUMBER(FIND(analysismethod6,'III_Plan comp 438.68 {Plan 8}'!CY$15)),"",'III_Plan comp 438.68 {Plan 8}'!CY$15&amp;analysismethod6)</f>
        <v xml:space="preserve">Review of Grievances Related to Access; 
</v>
      </c>
      <c r="FG105" s="251" t="str">
        <f>IF(ISNUMBER(FIND(analysismethod6,'III_Plan comp 438.68 {Plan 8}'!CZ$15)),"",'III_Plan comp 438.68 {Plan 8}'!CZ$15&amp;analysismethod6)</f>
        <v xml:space="preserve">Review of Grievances Related to Access;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Revealed Shopper: Network Participation &amp; Appointment Availability; 
</v>
      </c>
      <c r="BM107" s="251" t="str">
        <f>IF(ISNUMBER(FIND(analysismethod8,'III_Plan comp 438.68 {Plan 8}'!F$15)),"",'III_Plan comp 438.68 {Plan 8}'!F$15&amp;analysismethod8)</f>
        <v xml:space="preserve">Revealed Shopper: Network Participation &amp; Appointment Availability; 
</v>
      </c>
      <c r="BN107" s="251" t="str">
        <f>IF(ISNUMBER(FIND(analysismethod8,'III_Plan comp 438.68 {Plan 8}'!G$15)),"",'III_Plan comp 438.68 {Plan 8}'!G$15&amp;analysismethod8)</f>
        <v xml:space="preserve">Revealed Shopper: Network Participation &amp; Appointment Availability; 
</v>
      </c>
      <c r="BO107" s="251" t="str">
        <f>IF(ISNUMBER(FIND(analysismethod8,'III_Plan comp 438.68 {Plan 8}'!H$15)),"",'III_Plan comp 438.68 {Plan 8}'!H$15&amp;analysismethod8)</f>
        <v xml:space="preserve">Geomapping; 
Revealed Shopper: Network Participation &amp; Appointment Availability; 
</v>
      </c>
      <c r="BP107" s="251" t="str">
        <f>IF(ISNUMBER(FIND(analysismethod8,'III_Plan comp 438.68 {Plan 8}'!I$15)),"",'III_Plan comp 438.68 {Plan 8}'!I$15&amp;analysismethod8)</f>
        <v xml:space="preserve">Geomapping; 
Revealed Shopper: Network Participation &amp; Appointment Availability; 
</v>
      </c>
      <c r="BQ107" s="251" t="str">
        <f>IF(ISNUMBER(FIND(analysismethod8,'III_Plan comp 438.68 {Plan 8}'!J$15)),"",'III_Plan comp 438.68 {Plan 8}'!J$15&amp;analysismethod8)</f>
        <v xml:space="preserve">Geomapping; 
Revealed Shopper: Network Participation &amp; Appointment Availability; 
</v>
      </c>
      <c r="BR107" s="251" t="str">
        <f>IF(ISNUMBER(FIND(analysismethod8,'III_Plan comp 438.68 {Plan 8}'!K$15)),"",'III_Plan comp 438.68 {Plan 8}'!K$15&amp;analysismethod8)</f>
        <v xml:space="preserve">Geomapping; 
Revealed Shopper: Network Participation &amp; Appointment Availability; 
</v>
      </c>
      <c r="BS107" s="251" t="str">
        <f>IF(ISNUMBER(FIND(analysismethod8,'III_Plan comp 438.68 {Plan 8}'!L$15)),"",'III_Plan comp 438.68 {Plan 8}'!L$15&amp;analysismethod8)</f>
        <v xml:space="preserve">Geomapping; 
Revealed Shopper: Network Participation &amp; Appointment Availability; 
</v>
      </c>
      <c r="BT107" s="251" t="str">
        <f>IF(ISNUMBER(FIND(analysismethod8,'III_Plan comp 438.68 {Plan 8}'!M$15)),"",'III_Plan comp 438.68 {Plan 8}'!M$15&amp;analysismethod8)</f>
        <v xml:space="preserve">Geomapping; 
Revealed Shopper: Network Participation &amp; Appointment Availability; 
</v>
      </c>
      <c r="BU107" s="251" t="str">
        <f>IF(ISNUMBER(FIND(analysismethod8,'III_Plan comp 438.68 {Plan 8}'!N$15)),"",'III_Plan comp 438.68 {Plan 8}'!N$15&amp;analysismethod8)</f>
        <v xml:space="preserve">Geomapping; 
Revealed Shopper: Network Participation &amp; Appointment Availability; 
</v>
      </c>
      <c r="BV107" s="251" t="str">
        <f>IF(ISNUMBER(FIND(analysismethod8,'III_Plan comp 438.68 {Plan 8}'!O$15)),"",'III_Plan comp 438.68 {Plan 8}'!O$15&amp;analysismethod8)</f>
        <v xml:space="preserve">Geomapping; 
Revealed Shopper: Network Participation &amp; Appointment Availability; 
</v>
      </c>
      <c r="BW107" s="251" t="str">
        <f>IF(ISNUMBER(FIND(analysismethod8,'III_Plan comp 438.68 {Plan 8}'!P$15)),"",'III_Plan comp 438.68 {Plan 8}'!P$15&amp;analysismethod8)</f>
        <v xml:space="preserve">Geomapping; 
Revealed Shopper: Network Participation &amp; Appointment Availability; 
</v>
      </c>
      <c r="BX107" s="251" t="str">
        <f>IF(ISNUMBER(FIND(analysismethod8,'III_Plan comp 438.68 {Plan 8}'!Q$15)),"",'III_Plan comp 438.68 {Plan 8}'!Q$15&amp;analysismethod8)</f>
        <v xml:space="preserve">Geomapping; 
Revealed Shopper: Network Participation &amp; Appointment Availability; 
</v>
      </c>
      <c r="BY107" s="251" t="str">
        <f>IF(ISNUMBER(FIND(analysismethod8,'III_Plan comp 438.68 {Plan 8}'!R$15)),"",'III_Plan comp 438.68 {Plan 8}'!R$15&amp;analysismethod8)</f>
        <v xml:space="preserve">Geomapping; 
Revealed Shopper: Network Participation &amp; Appointment Availability; 
</v>
      </c>
      <c r="BZ107" s="251" t="str">
        <f>IF(ISNUMBER(FIND(analysismethod8,'III_Plan comp 438.68 {Plan 8}'!S$15)),"",'III_Plan comp 438.68 {Plan 8}'!S$15&amp;analysismethod8)</f>
        <v xml:space="preserve">Revealed Shopper: Network Participation &amp; Appointment Availability; 
</v>
      </c>
      <c r="CA107" s="251" t="str">
        <f>IF(ISNUMBER(FIND(analysismethod8,'III_Plan comp 438.68 {Plan 8}'!T$15)),"",'III_Plan comp 438.68 {Plan 8}'!T$15&amp;analysismethod8)</f>
        <v xml:space="preserve">Revealed Shopper: Network Participation &amp; Appointment Availability; 
</v>
      </c>
      <c r="CB107" s="251" t="str">
        <f>IF(ISNUMBER(FIND(analysismethod8,'III_Plan comp 438.68 {Plan 8}'!U$15)),"",'III_Plan comp 438.68 {Plan 8}'!U$15&amp;analysismethod8)</f>
        <v xml:space="preserve">Revealed Shopper: Network Participation &amp; Appointment Availability; 
</v>
      </c>
      <c r="CC107" s="251" t="str">
        <f>IF(ISNUMBER(FIND(analysismethod8,'III_Plan comp 438.68 {Plan 8}'!V$15)),"",'III_Plan comp 438.68 {Plan 8}'!V$15&amp;analysismethod8)</f>
        <v xml:space="preserve">Revealed Shopper: Network Participation &amp; Appointment Availability; 
</v>
      </c>
      <c r="CD107" s="251" t="str">
        <f>IF(ISNUMBER(FIND(analysismethod8,'III_Plan comp 438.68 {Plan 8}'!W$15)),"",'III_Plan comp 438.68 {Plan 8}'!W$15&amp;analysismethod8)</f>
        <v xml:space="preserve">Revealed Shopper: Network Participation &amp; Appointment Availability; 
</v>
      </c>
      <c r="CE107" s="251" t="str">
        <f>IF(ISNUMBER(FIND(analysismethod8,'III_Plan comp 438.68 {Plan 8}'!X$15)),"",'III_Plan comp 438.68 {Plan 8}'!X$15&amp;analysismethod8)</f>
        <v xml:space="preserve">Revealed Shopper: Network Participation &amp; Appointment Availability; 
</v>
      </c>
      <c r="CF107" s="251" t="str">
        <f>IF(ISNUMBER(FIND(analysismethod8,'III_Plan comp 438.68 {Plan 8}'!Y$15)),"",'III_Plan comp 438.68 {Plan 8}'!Y$15&amp;analysismethod8)</f>
        <v xml:space="preserve">Revealed Shopper: Network Participation &amp; Appointment Availability; 
</v>
      </c>
      <c r="CG107" s="251" t="str">
        <f>IF(ISNUMBER(FIND(analysismethod8,'III_Plan comp 438.68 {Plan 8}'!Z$15)),"",'III_Plan comp 438.68 {Plan 8}'!Z$15&amp;analysismethod8)</f>
        <v xml:space="preserve">Revealed Shopper: Network Participation &amp; Appointment Availability; 
</v>
      </c>
      <c r="CH107" s="251" t="str">
        <f>IF(ISNUMBER(FIND(analysismethod8,'III_Plan comp 438.68 {Plan 8}'!AA$15)),"",'III_Plan comp 438.68 {Plan 8}'!AA$15&amp;analysismethod8)</f>
        <v xml:space="preserve">Revealed Shopper: Network Participation &amp; Appointment Availability; 
</v>
      </c>
      <c r="CI107" s="251" t="str">
        <f>IF(ISNUMBER(FIND(analysismethod8,'III_Plan comp 438.68 {Plan 8}'!AB$15)),"",'III_Plan comp 438.68 {Plan 8}'!AB$15&amp;analysismethod8)</f>
        <v xml:space="preserve">Revealed Shopper: Network Participation &amp; Appointment Availability; 
</v>
      </c>
      <c r="CJ107" s="251" t="str">
        <f>IF(ISNUMBER(FIND(analysismethod8,'III_Plan comp 438.68 {Plan 8}'!AC$15)),"",'III_Plan comp 438.68 {Plan 8}'!AC$15&amp;analysismethod8)</f>
        <v xml:space="preserve">Revealed Shopper: Network Participation &amp; Appointment Availability; 
</v>
      </c>
      <c r="CK107" s="251" t="str">
        <f>IF(ISNUMBER(FIND(analysismethod8,'III_Plan comp 438.68 {Plan 8}'!AD$15)),"",'III_Plan comp 438.68 {Plan 8}'!AD$15&amp;analysismethod8)</f>
        <v xml:space="preserve">Revealed Shopper: Network Participation &amp; Appointment Availability; 
</v>
      </c>
      <c r="CL107" s="251" t="str">
        <f>IF(ISNUMBER(FIND(analysismethod8,'III_Plan comp 438.68 {Plan 8}'!AE$15)),"",'III_Plan comp 438.68 {Plan 8}'!AE$15&amp;analysismethod8)</f>
        <v xml:space="preserve">Revealed Shopper: Network Participation &amp; Appointment Availability; 
</v>
      </c>
      <c r="CM107" s="251" t="str">
        <f>IF(ISNUMBER(FIND(analysismethod8,'III_Plan comp 438.68 {Plan 8}'!AF$15)),"",'III_Plan comp 438.68 {Plan 8}'!AF$15&amp;analysismethod8)</f>
        <v xml:space="preserve">Revealed Shopper: Network Participation &amp; Appointment Availability; 
</v>
      </c>
      <c r="CN107" s="251" t="str">
        <f>IF(ISNUMBER(FIND(analysismethod8,'III_Plan comp 438.68 {Plan 8}'!AG$15)),"",'III_Plan comp 438.68 {Plan 8}'!AG$15&amp;analysismethod8)</f>
        <v xml:space="preserve">Revealed Shopper: Network Participation &amp; Appointment Availability; 
</v>
      </c>
      <c r="CO107" s="251" t="str">
        <f>IF(ISNUMBER(FIND(analysismethod8,'III_Plan comp 438.68 {Plan 8}'!AH$15)),"",'III_Plan comp 438.68 {Plan 8}'!AH$15&amp;analysismethod8)</f>
        <v xml:space="preserve">Revealed Shopper: Network Participation &amp; Appointment Availability; 
</v>
      </c>
      <c r="CP107" s="251" t="str">
        <f>IF(ISNUMBER(FIND(analysismethod8,'III_Plan comp 438.68 {Plan 8}'!AI$15)),"",'III_Plan comp 438.68 {Plan 8}'!AI$15&amp;analysismethod8)</f>
        <v xml:space="preserve">Revealed Shopper: Network Participation &amp; Appointment Availability; 
</v>
      </c>
      <c r="CQ107" s="251" t="str">
        <f>IF(ISNUMBER(FIND(analysismethod8,'III_Plan comp 438.68 {Plan 8}'!AJ$15)),"",'III_Plan comp 438.68 {Plan 8}'!AJ$15&amp;analysismethod8)</f>
        <v xml:space="preserve">Revealed Shopper: Network Participation &amp; Appointment Availability; 
</v>
      </c>
      <c r="CR107" s="251" t="str">
        <f>IF(ISNUMBER(FIND(analysismethod8,'III_Plan comp 438.68 {Plan 8}'!AK$15)),"",'III_Plan comp 438.68 {Plan 8}'!AK$15&amp;analysismethod8)</f>
        <v xml:space="preserve">Revealed Shopper: Network Participation &amp; Appointment Availability; 
</v>
      </c>
      <c r="CS107" s="251" t="str">
        <f>IF(ISNUMBER(FIND(analysismethod8,'III_Plan comp 438.68 {Plan 8}'!AL$15)),"",'III_Plan comp 438.68 {Plan 8}'!AL$15&amp;analysismethod8)</f>
        <v xml:space="preserve">Revealed Shopper: Network Participation &amp; Appointment Availability; 
</v>
      </c>
      <c r="CT107" s="251" t="str">
        <f>IF(ISNUMBER(FIND(analysismethod8,'III_Plan comp 438.68 {Plan 8}'!AM$15)),"",'III_Plan comp 438.68 {Plan 8}'!AM$15&amp;analysismethod8)</f>
        <v xml:space="preserve">Revealed Shopper: Network Participation &amp; Appointment Availability; 
</v>
      </c>
      <c r="CU107" s="251" t="str">
        <f>IF(ISNUMBER(FIND(analysismethod8,'III_Plan comp 438.68 {Plan 8}'!AN$15)),"",'III_Plan comp 438.68 {Plan 8}'!AN$15&amp;analysismethod8)</f>
        <v xml:space="preserve">Revealed Shopper: Network Participation &amp; Appointment Availability; 
</v>
      </c>
      <c r="CV107" s="251" t="str">
        <f>IF(ISNUMBER(FIND(analysismethod8,'III_Plan comp 438.68 {Plan 8}'!AO$15)),"",'III_Plan comp 438.68 {Plan 8}'!AO$15&amp;analysismethod8)</f>
        <v xml:space="preserve">Revealed Shopper: Network Participation &amp; Appointment Availability; 
</v>
      </c>
      <c r="CW107" s="251" t="str">
        <f>IF(ISNUMBER(FIND(analysismethod8,'III_Plan comp 438.68 {Plan 8}'!AP$15)),"",'III_Plan comp 438.68 {Plan 8}'!AP$15&amp;analysismethod8)</f>
        <v xml:space="preserve">Revealed Shopper: Network Participation &amp; Appointment Availability; 
</v>
      </c>
      <c r="CX107" s="251" t="str">
        <f>IF(ISNUMBER(FIND(analysismethod8,'III_Plan comp 438.68 {Plan 8}'!AQ$15)),"",'III_Plan comp 438.68 {Plan 8}'!AQ$15&amp;analysismethod8)</f>
        <v xml:space="preserve">Revealed Shopper: Network Participation &amp; Appointment Availability; 
</v>
      </c>
      <c r="CY107" s="251" t="str">
        <f>IF(ISNUMBER(FIND(analysismethod8,'III_Plan comp 438.68 {Plan 8}'!AR$15)),"",'III_Plan comp 438.68 {Plan 8}'!AR$15&amp;analysismethod8)</f>
        <v xml:space="preserve">Revealed Shopper: Network Participation &amp; Appointment Availability; 
</v>
      </c>
      <c r="CZ107" s="251" t="str">
        <f>IF(ISNUMBER(FIND(analysismethod8,'III_Plan comp 438.68 {Plan 8}'!AS$15)),"",'III_Plan comp 438.68 {Plan 8}'!AS$15&amp;analysismethod8)</f>
        <v xml:space="preserve">Revealed Shopper: Network Participation &amp; Appointment Availability; 
</v>
      </c>
      <c r="DA107" s="251" t="str">
        <f>IF(ISNUMBER(FIND(analysismethod8,'III_Plan comp 438.68 {Plan 8}'!AT$15)),"",'III_Plan comp 438.68 {Plan 8}'!AT$15&amp;analysismethod8)</f>
        <v xml:space="preserve">Revealed Shopper: Network Participation &amp; Appointment Availability; 
</v>
      </c>
      <c r="DB107" s="251" t="str">
        <f>IF(ISNUMBER(FIND(analysismethod8,'III_Plan comp 438.68 {Plan 8}'!AU$15)),"",'III_Plan comp 438.68 {Plan 8}'!AU$15&amp;analysismethod8)</f>
        <v xml:space="preserve">Revealed Shopper: Network Participation &amp; Appointment Availability; 
</v>
      </c>
      <c r="DC107" s="251" t="str">
        <f>IF(ISNUMBER(FIND(analysismethod8,'III_Plan comp 438.68 {Plan 8}'!AV$15)),"",'III_Plan comp 438.68 {Plan 8}'!AV$15&amp;analysismethod8)</f>
        <v xml:space="preserve">Revealed Shopper: Network Participation &amp; Appointment Availability; 
</v>
      </c>
      <c r="DD107" s="251" t="str">
        <f>IF(ISNUMBER(FIND(analysismethod8,'III_Plan comp 438.68 {Plan 8}'!AW$15)),"",'III_Plan comp 438.68 {Plan 8}'!AW$15&amp;analysismethod8)</f>
        <v xml:space="preserve">Revealed Shopper: Network Participation &amp; Appointment Availability; 
</v>
      </c>
      <c r="DE107" s="251" t="str">
        <f>IF(ISNUMBER(FIND(analysismethod8,'III_Plan comp 438.68 {Plan 8}'!AX$15)),"",'III_Plan comp 438.68 {Plan 8}'!AX$15&amp;analysismethod8)</f>
        <v xml:space="preserve">Revealed Shopper: Network Participation &amp; Appointment Availability; 
</v>
      </c>
      <c r="DF107" s="251" t="str">
        <f>IF(ISNUMBER(FIND(analysismethod8,'III_Plan comp 438.68 {Plan 8}'!AY$15)),"",'III_Plan comp 438.68 {Plan 8}'!AY$15&amp;analysismethod8)</f>
        <v xml:space="preserve">Revealed Shopper: Network Participation &amp; Appointment Availability; 
</v>
      </c>
      <c r="DG107" s="251" t="str">
        <f>IF(ISNUMBER(FIND(analysismethod8,'III_Plan comp 438.68 {Plan 8}'!AZ$15)),"",'III_Plan comp 438.68 {Plan 8}'!AZ$15&amp;analysismethod8)</f>
        <v xml:space="preserve">Revealed Shopper: Network Participation &amp; Appointment Availability; 
</v>
      </c>
      <c r="DH107" s="251" t="str">
        <f>IF(ISNUMBER(FIND(analysismethod8,'III_Plan comp 438.68 {Plan 8}'!BA$15)),"",'III_Plan comp 438.68 {Plan 8}'!BA$15&amp;analysismethod8)</f>
        <v xml:space="preserve">Revealed Shopper: Network Participation &amp; Appointment Availability; 
</v>
      </c>
      <c r="DI107" s="251" t="str">
        <f>IF(ISNUMBER(FIND(analysismethod8,'III_Plan comp 438.68 {Plan 8}'!BB$15)),"",'III_Plan comp 438.68 {Plan 8}'!BB$15&amp;analysismethod8)</f>
        <v xml:space="preserve">Revealed Shopper: Network Participation &amp; Appointment Availability; 
</v>
      </c>
      <c r="DJ107" s="251" t="str">
        <f>IF(ISNUMBER(FIND(analysismethod8,'III_Plan comp 438.68 {Plan 8}'!BC$15)),"",'III_Plan comp 438.68 {Plan 8}'!BC$15&amp;analysismethod8)</f>
        <v xml:space="preserve">Revealed Shopper: Network Participation &amp; Appointment Availability; 
</v>
      </c>
      <c r="DK107" s="251" t="str">
        <f>IF(ISNUMBER(FIND(analysismethod8,'III_Plan comp 438.68 {Plan 8}'!BD$15)),"",'III_Plan comp 438.68 {Plan 8}'!BD$15&amp;analysismethod8)</f>
        <v xml:space="preserve">Revealed Shopper: Network Participation &amp; Appointment Availability; 
</v>
      </c>
      <c r="DL107" s="251" t="str">
        <f>IF(ISNUMBER(FIND(analysismethod8,'III_Plan comp 438.68 {Plan 8}'!BE$15)),"",'III_Plan comp 438.68 {Plan 8}'!BE$15&amp;analysismethod8)</f>
        <v xml:space="preserve">Revealed Shopper: Network Participation &amp; Appointment Availability; 
</v>
      </c>
      <c r="DM107" s="251" t="str">
        <f>IF(ISNUMBER(FIND(analysismethod8,'III_Plan comp 438.68 {Plan 8}'!BF$15)),"",'III_Plan comp 438.68 {Plan 8}'!BF$15&amp;analysismethod8)</f>
        <v xml:space="preserve">Revealed Shopper: Network Participation &amp; Appointment Availability; 
</v>
      </c>
      <c r="DN107" s="251" t="str">
        <f>IF(ISNUMBER(FIND(analysismethod8,'III_Plan comp 438.68 {Plan 8}'!BG$15)),"",'III_Plan comp 438.68 {Plan 8}'!BG$15&amp;analysismethod8)</f>
        <v xml:space="preserve">Revealed Shopper: Network Participation &amp; Appointment Availability; 
</v>
      </c>
      <c r="DO107" s="251" t="str">
        <f>IF(ISNUMBER(FIND(analysismethod8,'III_Plan comp 438.68 {Plan 8}'!BH$15)),"",'III_Plan comp 438.68 {Plan 8}'!BH$15&amp;analysismethod8)</f>
        <v xml:space="preserve">Revealed Shopper: Network Participation &amp; Appointment Availability; 
</v>
      </c>
      <c r="DP107" s="251" t="str">
        <f>IF(ISNUMBER(FIND(analysismethod8,'III_Plan comp 438.68 {Plan 8}'!BI$15)),"",'III_Plan comp 438.68 {Plan 8}'!BI$15&amp;analysismethod8)</f>
        <v xml:space="preserve">Revealed Shopper: Network Participation &amp; Appointment Availability; 
</v>
      </c>
      <c r="DQ107" s="251" t="str">
        <f>IF(ISNUMBER(FIND(analysismethod8,'III_Plan comp 438.68 {Plan 8}'!BJ$15)),"",'III_Plan comp 438.68 {Plan 8}'!BJ$15&amp;analysismethod8)</f>
        <v xml:space="preserve">Revealed Shopper: Network Participation &amp; Appointment Availability; 
</v>
      </c>
      <c r="DR107" s="251" t="str">
        <f>IF(ISNUMBER(FIND(analysismethod8,'III_Plan comp 438.68 {Plan 8}'!BK$15)),"",'III_Plan comp 438.68 {Plan 8}'!BK$15&amp;analysismethod8)</f>
        <v xml:space="preserve">Revealed Shopper: Network Participation &amp; Appointment Availability; 
</v>
      </c>
      <c r="DS107" s="251" t="str">
        <f>IF(ISNUMBER(FIND(analysismethod8,'III_Plan comp 438.68 {Plan 8}'!BL$15)),"",'III_Plan comp 438.68 {Plan 8}'!BL$15&amp;analysismethod8)</f>
        <v xml:space="preserve">Revealed Shopper: Network Participation &amp; Appointment Availability; 
</v>
      </c>
      <c r="DT107" s="251" t="str">
        <f>IF(ISNUMBER(FIND(analysismethod8,'III_Plan comp 438.68 {Plan 8}'!BM$15)),"",'III_Plan comp 438.68 {Plan 8}'!BM$15&amp;analysismethod8)</f>
        <v xml:space="preserve">Revealed Shopper: Network Participation &amp; Appointment Availability; 
</v>
      </c>
      <c r="DU107" s="251" t="str">
        <f>IF(ISNUMBER(FIND(analysismethod8,'III_Plan comp 438.68 {Plan 8}'!BN$15)),"",'III_Plan comp 438.68 {Plan 8}'!BN$15&amp;analysismethod8)</f>
        <v xml:space="preserve">Revealed Shopper: Network Participation &amp; Appointment Availability; 
</v>
      </c>
      <c r="DV107" s="251" t="str">
        <f>IF(ISNUMBER(FIND(analysismethod8,'III_Plan comp 438.68 {Plan 8}'!BO$15)),"",'III_Plan comp 438.68 {Plan 8}'!BO$15&amp;analysismethod8)</f>
        <v xml:space="preserve">Revealed Shopper: Network Participation &amp; Appointment Availability; 
</v>
      </c>
      <c r="DW107" s="251" t="str">
        <f>IF(ISNUMBER(FIND(analysismethod8,'III_Plan comp 438.68 {Plan 8}'!BP$15)),"",'III_Plan comp 438.68 {Plan 8}'!BP$15&amp;analysismethod8)</f>
        <v xml:space="preserve">Revealed Shopper: Network Participation &amp; Appointment Availability; 
</v>
      </c>
      <c r="DX107" s="251" t="str">
        <f>IF(ISNUMBER(FIND(analysismethod8,'III_Plan comp 438.68 {Plan 8}'!BQ$15)),"",'III_Plan comp 438.68 {Plan 8}'!BQ$15&amp;analysismethod8)</f>
        <v xml:space="preserve">Revealed Shopper: Network Participation &amp; Appointment Availability; 
</v>
      </c>
      <c r="DY107" s="251" t="str">
        <f>IF(ISNUMBER(FIND(analysismethod8,'III_Plan comp 438.68 {Plan 8}'!BR$15)),"",'III_Plan comp 438.68 {Plan 8}'!BR$15&amp;analysismethod8)</f>
        <v xml:space="preserve">Revealed Shopper: Network Participation &amp; Appointment Availability; 
</v>
      </c>
      <c r="DZ107" s="251" t="str">
        <f>IF(ISNUMBER(FIND(analysismethod8,'III_Plan comp 438.68 {Plan 8}'!BS$15)),"",'III_Plan comp 438.68 {Plan 8}'!BS$15&amp;analysismethod8)</f>
        <v xml:space="preserve">Revealed Shopper: Network Participation &amp; Appointment Availability; 
</v>
      </c>
      <c r="EA107" s="251" t="str">
        <f>IF(ISNUMBER(FIND(analysismethod8,'III_Plan comp 438.68 {Plan 8}'!BT$15)),"",'III_Plan comp 438.68 {Plan 8}'!BT$15&amp;analysismethod8)</f>
        <v xml:space="preserve">Revealed Shopper: Network Participation &amp; Appointment Availability; 
</v>
      </c>
      <c r="EB107" s="251" t="str">
        <f>IF(ISNUMBER(FIND(analysismethod8,'III_Plan comp 438.68 {Plan 8}'!BU$15)),"",'III_Plan comp 438.68 {Plan 8}'!BU$15&amp;analysismethod8)</f>
        <v xml:space="preserve">Revealed Shopper: Network Participation &amp; Appointment Availability; 
</v>
      </c>
      <c r="EC107" s="251" t="str">
        <f>IF(ISNUMBER(FIND(analysismethod8,'III_Plan comp 438.68 {Plan 8}'!BV$15)),"",'III_Plan comp 438.68 {Plan 8}'!BV$15&amp;analysismethod8)</f>
        <v xml:space="preserve">Revealed Shopper: Network Participation &amp; Appointment Availability; 
</v>
      </c>
      <c r="ED107" s="251" t="str">
        <f>IF(ISNUMBER(FIND(analysismethod8,'III_Plan comp 438.68 {Plan 8}'!BW$15)),"",'III_Plan comp 438.68 {Plan 8}'!BW$15&amp;analysismethod8)</f>
        <v xml:space="preserve">Revealed Shopper: Network Participation &amp; Appointment Availability; 
</v>
      </c>
      <c r="EE107" s="251" t="str">
        <f>IF(ISNUMBER(FIND(analysismethod8,'III_Plan comp 438.68 {Plan 8}'!BX$15)),"",'III_Plan comp 438.68 {Plan 8}'!BX$15&amp;analysismethod8)</f>
        <v xml:space="preserve">Revealed Shopper: Network Participation &amp; Appointment Availability; 
</v>
      </c>
      <c r="EF107" s="251" t="str">
        <f>IF(ISNUMBER(FIND(analysismethod8,'III_Plan comp 438.68 {Plan 8}'!BY$15)),"",'III_Plan comp 438.68 {Plan 8}'!BY$15&amp;analysismethod8)</f>
        <v xml:space="preserve">Revealed Shopper: Network Participation &amp; Appointment Availability; 
</v>
      </c>
      <c r="EG107" s="251" t="str">
        <f>IF(ISNUMBER(FIND(analysismethod8,'III_Plan comp 438.68 {Plan 8}'!BZ$15)),"",'III_Plan comp 438.68 {Plan 8}'!BZ$15&amp;analysismethod8)</f>
        <v xml:space="preserve">Revealed Shopper: Network Participation &amp; Appointment Availability; 
</v>
      </c>
      <c r="EH107" s="251" t="str">
        <f>IF(ISNUMBER(FIND(analysismethod8,'III_Plan comp 438.68 {Plan 8}'!CA$15)),"",'III_Plan comp 438.68 {Plan 8}'!CA$15&amp;analysismethod8)</f>
        <v xml:space="preserve">Revealed Shopper: Network Participation &amp; Appointment Availability; 
</v>
      </c>
      <c r="EI107" s="251" t="str">
        <f>IF(ISNUMBER(FIND(analysismethod8,'III_Plan comp 438.68 {Plan 8}'!CB$15)),"",'III_Plan comp 438.68 {Plan 8}'!CB$15&amp;analysismethod8)</f>
        <v xml:space="preserve">Revealed Shopper: Network Participation &amp; Appointment Availability; 
</v>
      </c>
      <c r="EJ107" s="251" t="str">
        <f>IF(ISNUMBER(FIND(analysismethod8,'III_Plan comp 438.68 {Plan 8}'!CC$15)),"",'III_Plan comp 438.68 {Plan 8}'!CC$15&amp;analysismethod8)</f>
        <v xml:space="preserve">Revealed Shopper: Network Participation &amp; Appointment Availability; 
</v>
      </c>
      <c r="EK107" s="251" t="str">
        <f>IF(ISNUMBER(FIND(analysismethod8,'III_Plan comp 438.68 {Plan 8}'!CD$15)),"",'III_Plan comp 438.68 {Plan 8}'!CD$15&amp;analysismethod8)</f>
        <v xml:space="preserve">Revealed Shopper: Network Participation &amp; Appointment Availability; 
</v>
      </c>
      <c r="EL107" s="251" t="str">
        <f>IF(ISNUMBER(FIND(analysismethod8,'III_Plan comp 438.68 {Plan 8}'!CE$15)),"",'III_Plan comp 438.68 {Plan 8}'!CE$15&amp;analysismethod8)</f>
        <v xml:space="preserve">Revealed Shopper: Network Participation &amp; Appointment Availability; 
</v>
      </c>
      <c r="EM107" s="251" t="str">
        <f>IF(ISNUMBER(FIND(analysismethod8,'III_Plan comp 438.68 {Plan 8}'!CF$15)),"",'III_Plan comp 438.68 {Plan 8}'!CF$15&amp;analysismethod8)</f>
        <v xml:space="preserve">Revealed Shopper: Network Participation &amp; Appointment Availability; 
</v>
      </c>
      <c r="EN107" s="251" t="str">
        <f>IF(ISNUMBER(FIND(analysismethod8,'III_Plan comp 438.68 {Plan 8}'!CG$15)),"",'III_Plan comp 438.68 {Plan 8}'!CG$15&amp;analysismethod8)</f>
        <v xml:space="preserve">Revealed Shopper: Network Participation &amp; Appointment Availability; 
</v>
      </c>
      <c r="EO107" s="251" t="str">
        <f>IF(ISNUMBER(FIND(analysismethod8,'III_Plan comp 438.68 {Plan 8}'!CH$15)),"",'III_Plan comp 438.68 {Plan 8}'!CH$15&amp;analysismethod8)</f>
        <v xml:space="preserve">Revealed Shopper: Network Participation &amp; Appointment Availability; 
</v>
      </c>
      <c r="EP107" s="251" t="str">
        <f>IF(ISNUMBER(FIND(analysismethod8,'III_Plan comp 438.68 {Plan 8}'!CI$15)),"",'III_Plan comp 438.68 {Plan 8}'!CI$15&amp;analysismethod8)</f>
        <v xml:space="preserve">Revealed Shopper: Network Participation &amp; Appointment Availability; 
</v>
      </c>
      <c r="EQ107" s="251" t="str">
        <f>IF(ISNUMBER(FIND(analysismethod8,'III_Plan comp 438.68 {Plan 8}'!CJ$15)),"",'III_Plan comp 438.68 {Plan 8}'!CJ$15&amp;analysismethod8)</f>
        <v xml:space="preserve">Revealed Shopper: Network Participation &amp; Appointment Availability; 
</v>
      </c>
      <c r="ER107" s="251" t="str">
        <f>IF(ISNUMBER(FIND(analysismethod8,'III_Plan comp 438.68 {Plan 8}'!CK$15)),"",'III_Plan comp 438.68 {Plan 8}'!CK$15&amp;analysismethod8)</f>
        <v xml:space="preserve">Revealed Shopper: Network Participation &amp; Appointment Availability; 
</v>
      </c>
      <c r="ES107" s="251" t="str">
        <f>IF(ISNUMBER(FIND(analysismethod8,'III_Plan comp 438.68 {Plan 8}'!CL$15)),"",'III_Plan comp 438.68 {Plan 8}'!CL$15&amp;analysismethod8)</f>
        <v xml:space="preserve">Revealed Shopper: Network Participation &amp; Appointment Availability; 
</v>
      </c>
      <c r="ET107" s="251" t="str">
        <f>IF(ISNUMBER(FIND(analysismethod8,'III_Plan comp 438.68 {Plan 8}'!CM$15)),"",'III_Plan comp 438.68 {Plan 8}'!CM$15&amp;analysismethod8)</f>
        <v xml:space="preserve">Revealed Shopper: Network Participation &amp; Appointment Availability; 
</v>
      </c>
      <c r="EU107" s="251" t="str">
        <f>IF(ISNUMBER(FIND(analysismethod8,'III_Plan comp 438.68 {Plan 8}'!CN$15)),"",'III_Plan comp 438.68 {Plan 8}'!CN$15&amp;analysismethod8)</f>
        <v xml:space="preserve">Revealed Shopper: Network Participation &amp; Appointment Availability; 
</v>
      </c>
      <c r="EV107" s="251" t="str">
        <f>IF(ISNUMBER(FIND(analysismethod8,'III_Plan comp 438.68 {Plan 8}'!CO$15)),"",'III_Plan comp 438.68 {Plan 8}'!CO$15&amp;analysismethod8)</f>
        <v xml:space="preserve">Revealed Shopper: Network Participation &amp; Appointment Availability; 
</v>
      </c>
      <c r="EW107" s="251" t="str">
        <f>IF(ISNUMBER(FIND(analysismethod8,'III_Plan comp 438.68 {Plan 8}'!CP$15)),"",'III_Plan comp 438.68 {Plan 8}'!CP$15&amp;analysismethod8)</f>
        <v xml:space="preserve">Revealed Shopper: Network Participation &amp; Appointment Availability; 
</v>
      </c>
      <c r="EX107" s="251" t="str">
        <f>IF(ISNUMBER(FIND(analysismethod8,'III_Plan comp 438.68 {Plan 8}'!CQ$15)),"",'III_Plan comp 438.68 {Plan 8}'!CQ$15&amp;analysismethod8)</f>
        <v xml:space="preserve">Revealed Shopper: Network Participation &amp; Appointment Availability; 
</v>
      </c>
      <c r="EY107" s="251" t="str">
        <f>IF(ISNUMBER(FIND(analysismethod8,'III_Plan comp 438.68 {Plan 8}'!CR$15)),"",'III_Plan comp 438.68 {Plan 8}'!CR$15&amp;analysismethod8)</f>
        <v xml:space="preserve">Revealed Shopper: Network Participation &amp; Appointment Availability; 
</v>
      </c>
      <c r="EZ107" s="251" t="str">
        <f>IF(ISNUMBER(FIND(analysismethod8,'III_Plan comp 438.68 {Plan 8}'!CS$15)),"",'III_Plan comp 438.68 {Plan 8}'!CS$15&amp;analysismethod8)</f>
        <v xml:space="preserve">Revealed Shopper: Network Participation &amp; Appointment Availability; 
</v>
      </c>
      <c r="FA107" s="251" t="str">
        <f>IF(ISNUMBER(FIND(analysismethod8,'III_Plan comp 438.68 {Plan 8}'!CT$15)),"",'III_Plan comp 438.68 {Plan 8}'!CT$15&amp;analysismethod8)</f>
        <v xml:space="preserve">Revealed Shopper: Network Participation &amp; Appointment Availability; 
</v>
      </c>
      <c r="FB107" s="251" t="str">
        <f>IF(ISNUMBER(FIND(analysismethod8,'III_Plan comp 438.68 {Plan 8}'!CU$15)),"",'III_Plan comp 438.68 {Plan 8}'!CU$15&amp;analysismethod8)</f>
        <v xml:space="preserve">Revealed Shopper: Network Participation &amp; Appointment Availability; 
</v>
      </c>
      <c r="FC107" s="251" t="str">
        <f>IF(ISNUMBER(FIND(analysismethod8,'III_Plan comp 438.68 {Plan 8}'!CV$15)),"",'III_Plan comp 438.68 {Plan 8}'!CV$15&amp;analysismethod8)</f>
        <v xml:space="preserve">Revealed Shopper: Network Participation &amp; Appointment Availability; 
</v>
      </c>
      <c r="FD107" s="251" t="str">
        <f>IF(ISNUMBER(FIND(analysismethod8,'III_Plan comp 438.68 {Plan 8}'!CW$15)),"",'III_Plan comp 438.68 {Plan 8}'!CW$15&amp;analysismethod8)</f>
        <v xml:space="preserve">Revealed Shopper: Network Participation &amp; Appointment Availability; 
</v>
      </c>
      <c r="FE107" s="251" t="str">
        <f>IF(ISNUMBER(FIND(analysismethod8,'III_Plan comp 438.68 {Plan 8}'!CX$15)),"",'III_Plan comp 438.68 {Plan 8}'!CX$15&amp;analysismethod8)</f>
        <v xml:space="preserve">Revealed Shopper: Network Participation &amp; Appointment Availability; 
</v>
      </c>
      <c r="FF107" s="251" t="str">
        <f>IF(ISNUMBER(FIND(analysismethod8,'III_Plan comp 438.68 {Plan 8}'!CY$15)),"",'III_Plan comp 438.68 {Plan 8}'!CY$15&amp;analysismethod8)</f>
        <v xml:space="preserve">Revealed Shopper: Network Participation &amp; Appointment Availability; 
</v>
      </c>
      <c r="FG107" s="251" t="str">
        <f>IF(ISNUMBER(FIND(analysismethod8,'III_Plan comp 438.68 {Plan 8}'!CZ$15)),"",'III_Plan comp 438.68 {Plan 8}'!CZ$15&amp;analysismethod8)</f>
        <v xml:space="preserve">Revealed Shopper: Network Participation &amp; Appointment Availability;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FTE Ratio Analysis; 
</v>
      </c>
      <c r="BM108" s="251" t="str">
        <f>IF(ISNUMBER(FIND(analysismethod9,'III_Plan comp 438.68 {Plan 8}'!F$15)),"",'III_Plan comp 438.68 {Plan 8}'!F$15&amp;analysismethod9)</f>
        <v xml:space="preserve">FTE Ratio Analysis; 
</v>
      </c>
      <c r="BN108" s="251" t="str">
        <f>IF(ISNUMBER(FIND(analysismethod9,'III_Plan comp 438.68 {Plan 8}'!G$15)),"",'III_Plan comp 438.68 {Plan 8}'!G$15&amp;analysismethod9)</f>
        <v xml:space="preserve">FTE Ratio Analysis; 
</v>
      </c>
      <c r="BO108" s="251" t="str">
        <f>IF(ISNUMBER(FIND(analysismethod9,'III_Plan comp 438.68 {Plan 8}'!H$15)),"",'III_Plan comp 438.68 {Plan 8}'!H$15&amp;analysismethod9)</f>
        <v xml:space="preserve">Geomapping; 
FTE Ratio Analysis; 
</v>
      </c>
      <c r="BP108" s="251" t="str">
        <f>IF(ISNUMBER(FIND(analysismethod9,'III_Plan comp 438.68 {Plan 8}'!I$15)),"",'III_Plan comp 438.68 {Plan 8}'!I$15&amp;analysismethod9)</f>
        <v xml:space="preserve">Geomapping; 
FTE Ratio Analysis; 
</v>
      </c>
      <c r="BQ108" s="251" t="str">
        <f>IF(ISNUMBER(FIND(analysismethod9,'III_Plan comp 438.68 {Plan 8}'!J$15)),"",'III_Plan comp 438.68 {Plan 8}'!J$15&amp;analysismethod9)</f>
        <v xml:space="preserve">Geomapping; 
FTE Ratio Analysis; 
</v>
      </c>
      <c r="BR108" s="251" t="str">
        <f>IF(ISNUMBER(FIND(analysismethod9,'III_Plan comp 438.68 {Plan 8}'!K$15)),"",'III_Plan comp 438.68 {Plan 8}'!K$15&amp;analysismethod9)</f>
        <v xml:space="preserve">Geomapping; 
FTE Ratio Analysis; 
</v>
      </c>
      <c r="BS108" s="251" t="str">
        <f>IF(ISNUMBER(FIND(analysismethod9,'III_Plan comp 438.68 {Plan 8}'!L$15)),"",'III_Plan comp 438.68 {Plan 8}'!L$15&amp;analysismethod9)</f>
        <v xml:space="preserve">Geomapping; 
FTE Ratio Analysis; 
</v>
      </c>
      <c r="BT108" s="251" t="str">
        <f>IF(ISNUMBER(FIND(analysismethod9,'III_Plan comp 438.68 {Plan 8}'!M$15)),"",'III_Plan comp 438.68 {Plan 8}'!M$15&amp;analysismethod9)</f>
        <v xml:space="preserve">Geomapping; 
FTE Ratio Analysis; 
</v>
      </c>
      <c r="BU108" s="251" t="str">
        <f>IF(ISNUMBER(FIND(analysismethod9,'III_Plan comp 438.68 {Plan 8}'!N$15)),"",'III_Plan comp 438.68 {Plan 8}'!N$15&amp;analysismethod9)</f>
        <v xml:space="preserve">Geomapping; 
FTE Ratio Analysis; 
</v>
      </c>
      <c r="BV108" s="251" t="str">
        <f>IF(ISNUMBER(FIND(analysismethod9,'III_Plan comp 438.68 {Plan 8}'!O$15)),"",'III_Plan comp 438.68 {Plan 8}'!O$15&amp;analysismethod9)</f>
        <v xml:space="preserve">Geomapping; 
FTE Ratio Analysis; 
</v>
      </c>
      <c r="BW108" s="251" t="str">
        <f>IF(ISNUMBER(FIND(analysismethod9,'III_Plan comp 438.68 {Plan 8}'!P$15)),"",'III_Plan comp 438.68 {Plan 8}'!P$15&amp;analysismethod9)</f>
        <v xml:space="preserve">Geomapping; 
FTE Ratio Analysis; 
</v>
      </c>
      <c r="BX108" s="251" t="str">
        <f>IF(ISNUMBER(FIND(analysismethod9,'III_Plan comp 438.68 {Plan 8}'!Q$15)),"",'III_Plan comp 438.68 {Plan 8}'!Q$15&amp;analysismethod9)</f>
        <v xml:space="preserve">Geomapping; 
FTE Ratio Analysis; 
</v>
      </c>
      <c r="BY108" s="251" t="str">
        <f>IF(ISNUMBER(FIND(analysismethod9,'III_Plan comp 438.68 {Plan 8}'!R$15)),"",'III_Plan comp 438.68 {Plan 8}'!R$15&amp;analysismethod9)</f>
        <v xml:space="preserve">Geomapping; 
FTE Ratio Analysis; 
</v>
      </c>
      <c r="BZ108" s="251" t="str">
        <f>IF(ISNUMBER(FIND(analysismethod9,'III_Plan comp 438.68 {Plan 8}'!S$15)),"",'III_Plan comp 438.68 {Plan 8}'!S$15&amp;analysismethod9)</f>
        <v xml:space="preserve">FTE Ratio Analysis; 
</v>
      </c>
      <c r="CA108" s="251" t="str">
        <f>IF(ISNUMBER(FIND(analysismethod9,'III_Plan comp 438.68 {Plan 8}'!T$15)),"",'III_Plan comp 438.68 {Plan 8}'!T$15&amp;analysismethod9)</f>
        <v xml:space="preserve">FTE Ratio Analysis; 
</v>
      </c>
      <c r="CB108" s="251" t="str">
        <f>IF(ISNUMBER(FIND(analysismethod9,'III_Plan comp 438.68 {Plan 8}'!U$15)),"",'III_Plan comp 438.68 {Plan 8}'!U$15&amp;analysismethod9)</f>
        <v xml:space="preserve">FTE Ratio Analysis; 
</v>
      </c>
      <c r="CC108" s="251" t="str">
        <f>IF(ISNUMBER(FIND(analysismethod9,'III_Plan comp 438.68 {Plan 8}'!V$15)),"",'III_Plan comp 438.68 {Plan 8}'!V$15&amp;analysismethod9)</f>
        <v xml:space="preserve">FTE Ratio Analysis; 
</v>
      </c>
      <c r="CD108" s="251" t="str">
        <f>IF(ISNUMBER(FIND(analysismethod9,'III_Plan comp 438.68 {Plan 8}'!W$15)),"",'III_Plan comp 438.68 {Plan 8}'!W$15&amp;analysismethod9)</f>
        <v xml:space="preserve">FTE Ratio Analysis; 
</v>
      </c>
      <c r="CE108" s="251" t="str">
        <f>IF(ISNUMBER(FIND(analysismethod9,'III_Plan comp 438.68 {Plan 8}'!X$15)),"",'III_Plan comp 438.68 {Plan 8}'!X$15&amp;analysismethod9)</f>
        <v xml:space="preserve">FTE Ratio Analysis; 
</v>
      </c>
      <c r="CF108" s="251" t="str">
        <f>IF(ISNUMBER(FIND(analysismethod9,'III_Plan comp 438.68 {Plan 8}'!Y$15)),"",'III_Plan comp 438.68 {Plan 8}'!Y$15&amp;analysismethod9)</f>
        <v xml:space="preserve">FTE Ratio Analysis; 
</v>
      </c>
      <c r="CG108" s="251" t="str">
        <f>IF(ISNUMBER(FIND(analysismethod9,'III_Plan comp 438.68 {Plan 8}'!Z$15)),"",'III_Plan comp 438.68 {Plan 8}'!Z$15&amp;analysismethod9)</f>
        <v xml:space="preserve">FTE Ratio Analysis; 
</v>
      </c>
      <c r="CH108" s="251" t="str">
        <f>IF(ISNUMBER(FIND(analysismethod9,'III_Plan comp 438.68 {Plan 8}'!AA$15)),"",'III_Plan comp 438.68 {Plan 8}'!AA$15&amp;analysismethod9)</f>
        <v xml:space="preserve">FTE Ratio Analysis; 
</v>
      </c>
      <c r="CI108" s="251" t="str">
        <f>IF(ISNUMBER(FIND(analysismethod9,'III_Plan comp 438.68 {Plan 8}'!AB$15)),"",'III_Plan comp 438.68 {Plan 8}'!AB$15&amp;analysismethod9)</f>
        <v xml:space="preserve">FTE Ratio Analysis; 
</v>
      </c>
      <c r="CJ108" s="251" t="str">
        <f>IF(ISNUMBER(FIND(analysismethod9,'III_Plan comp 438.68 {Plan 8}'!AC$15)),"",'III_Plan comp 438.68 {Plan 8}'!AC$15&amp;analysismethod9)</f>
        <v xml:space="preserve">FTE Ratio Analysis; 
</v>
      </c>
      <c r="CK108" s="251" t="str">
        <f>IF(ISNUMBER(FIND(analysismethod9,'III_Plan comp 438.68 {Plan 8}'!AD$15)),"",'III_Plan comp 438.68 {Plan 8}'!AD$15&amp;analysismethod9)</f>
        <v xml:space="preserve">FTE Ratio Analysis; 
</v>
      </c>
      <c r="CL108" s="251" t="str">
        <f>IF(ISNUMBER(FIND(analysismethod9,'III_Plan comp 438.68 {Plan 8}'!AE$15)),"",'III_Plan comp 438.68 {Plan 8}'!AE$15&amp;analysismethod9)</f>
        <v xml:space="preserve">FTE Ratio Analysis; 
</v>
      </c>
      <c r="CM108" s="251" t="str">
        <f>IF(ISNUMBER(FIND(analysismethod9,'III_Plan comp 438.68 {Plan 8}'!AF$15)),"",'III_Plan comp 438.68 {Plan 8}'!AF$15&amp;analysismethod9)</f>
        <v xml:space="preserve">FTE Ratio Analysis; 
</v>
      </c>
      <c r="CN108" s="251" t="str">
        <f>IF(ISNUMBER(FIND(analysismethod9,'III_Plan comp 438.68 {Plan 8}'!AG$15)),"",'III_Plan comp 438.68 {Plan 8}'!AG$15&amp;analysismethod9)</f>
        <v xml:space="preserve">FTE Ratio Analysis; 
</v>
      </c>
      <c r="CO108" s="251" t="str">
        <f>IF(ISNUMBER(FIND(analysismethod9,'III_Plan comp 438.68 {Plan 8}'!AH$15)),"",'III_Plan comp 438.68 {Plan 8}'!AH$15&amp;analysismethod9)</f>
        <v xml:space="preserve">FTE Ratio Analysis; 
</v>
      </c>
      <c r="CP108" s="251" t="str">
        <f>IF(ISNUMBER(FIND(analysismethod9,'III_Plan comp 438.68 {Plan 8}'!AI$15)),"",'III_Plan comp 438.68 {Plan 8}'!AI$15&amp;analysismethod9)</f>
        <v xml:space="preserve">FTE Ratio Analysis; 
</v>
      </c>
      <c r="CQ108" s="251" t="str">
        <f>IF(ISNUMBER(FIND(analysismethod9,'III_Plan comp 438.68 {Plan 8}'!AJ$15)),"",'III_Plan comp 438.68 {Plan 8}'!AJ$15&amp;analysismethod9)</f>
        <v xml:space="preserve">FTE Ratio Analysis; 
</v>
      </c>
      <c r="CR108" s="251" t="str">
        <f>IF(ISNUMBER(FIND(analysismethod9,'III_Plan comp 438.68 {Plan 8}'!AK$15)),"",'III_Plan comp 438.68 {Plan 8}'!AK$15&amp;analysismethod9)</f>
        <v xml:space="preserve">FTE Ratio Analysis; 
</v>
      </c>
      <c r="CS108" s="251" t="str">
        <f>IF(ISNUMBER(FIND(analysismethod9,'III_Plan comp 438.68 {Plan 8}'!AL$15)),"",'III_Plan comp 438.68 {Plan 8}'!AL$15&amp;analysismethod9)</f>
        <v xml:space="preserve">FTE Ratio Analysis; 
</v>
      </c>
      <c r="CT108" s="251" t="str">
        <f>IF(ISNUMBER(FIND(analysismethod9,'III_Plan comp 438.68 {Plan 8}'!AM$15)),"",'III_Plan comp 438.68 {Plan 8}'!AM$15&amp;analysismethod9)</f>
        <v xml:space="preserve">FTE Ratio Analysis; 
</v>
      </c>
      <c r="CU108" s="251" t="str">
        <f>IF(ISNUMBER(FIND(analysismethod9,'III_Plan comp 438.68 {Plan 8}'!AN$15)),"",'III_Plan comp 438.68 {Plan 8}'!AN$15&amp;analysismethod9)</f>
        <v xml:space="preserve">FTE Ratio Analysis; 
</v>
      </c>
      <c r="CV108" s="251" t="str">
        <f>IF(ISNUMBER(FIND(analysismethod9,'III_Plan comp 438.68 {Plan 8}'!AO$15)),"",'III_Plan comp 438.68 {Plan 8}'!AO$15&amp;analysismethod9)</f>
        <v xml:space="preserve">FTE Ratio Analysis; 
</v>
      </c>
      <c r="CW108" s="251" t="str">
        <f>IF(ISNUMBER(FIND(analysismethod9,'III_Plan comp 438.68 {Plan 8}'!AP$15)),"",'III_Plan comp 438.68 {Plan 8}'!AP$15&amp;analysismethod9)</f>
        <v xml:space="preserve">FTE Ratio Analysis; 
</v>
      </c>
      <c r="CX108" s="251" t="str">
        <f>IF(ISNUMBER(FIND(analysismethod9,'III_Plan comp 438.68 {Plan 8}'!AQ$15)),"",'III_Plan comp 438.68 {Plan 8}'!AQ$15&amp;analysismethod9)</f>
        <v xml:space="preserve">FTE Ratio Analysis; 
</v>
      </c>
      <c r="CY108" s="251" t="str">
        <f>IF(ISNUMBER(FIND(analysismethod9,'III_Plan comp 438.68 {Plan 8}'!AR$15)),"",'III_Plan comp 438.68 {Plan 8}'!AR$15&amp;analysismethod9)</f>
        <v xml:space="preserve">FTE Ratio Analysis; 
</v>
      </c>
      <c r="CZ108" s="251" t="str">
        <f>IF(ISNUMBER(FIND(analysismethod9,'III_Plan comp 438.68 {Plan 8}'!AS$15)),"",'III_Plan comp 438.68 {Plan 8}'!AS$15&amp;analysismethod9)</f>
        <v xml:space="preserve">FTE Ratio Analysis; 
</v>
      </c>
      <c r="DA108" s="251" t="str">
        <f>IF(ISNUMBER(FIND(analysismethod9,'III_Plan comp 438.68 {Plan 8}'!AT$15)),"",'III_Plan comp 438.68 {Plan 8}'!AT$15&amp;analysismethod9)</f>
        <v xml:space="preserve">FTE Ratio Analysis; 
</v>
      </c>
      <c r="DB108" s="251" t="str">
        <f>IF(ISNUMBER(FIND(analysismethod9,'III_Plan comp 438.68 {Plan 8}'!AU$15)),"",'III_Plan comp 438.68 {Plan 8}'!AU$15&amp;analysismethod9)</f>
        <v xml:space="preserve">FTE Ratio Analysis; 
</v>
      </c>
      <c r="DC108" s="251" t="str">
        <f>IF(ISNUMBER(FIND(analysismethod9,'III_Plan comp 438.68 {Plan 8}'!AV$15)),"",'III_Plan comp 438.68 {Plan 8}'!AV$15&amp;analysismethod9)</f>
        <v xml:space="preserve">FTE Ratio Analysis; 
</v>
      </c>
      <c r="DD108" s="251" t="str">
        <f>IF(ISNUMBER(FIND(analysismethod9,'III_Plan comp 438.68 {Plan 8}'!AW$15)),"",'III_Plan comp 438.68 {Plan 8}'!AW$15&amp;analysismethod9)</f>
        <v xml:space="preserve">FTE Ratio Analysis; 
</v>
      </c>
      <c r="DE108" s="251" t="str">
        <f>IF(ISNUMBER(FIND(analysismethod9,'III_Plan comp 438.68 {Plan 8}'!AX$15)),"",'III_Plan comp 438.68 {Plan 8}'!AX$15&amp;analysismethod9)</f>
        <v xml:space="preserve">FTE Ratio Analysis; 
</v>
      </c>
      <c r="DF108" s="251" t="str">
        <f>IF(ISNUMBER(FIND(analysismethod9,'III_Plan comp 438.68 {Plan 8}'!AY$15)),"",'III_Plan comp 438.68 {Plan 8}'!AY$15&amp;analysismethod9)</f>
        <v xml:space="preserve">FTE Ratio Analysis; 
</v>
      </c>
      <c r="DG108" s="251" t="str">
        <f>IF(ISNUMBER(FIND(analysismethod9,'III_Plan comp 438.68 {Plan 8}'!AZ$15)),"",'III_Plan comp 438.68 {Plan 8}'!AZ$15&amp;analysismethod9)</f>
        <v xml:space="preserve">FTE Ratio Analysis; 
</v>
      </c>
      <c r="DH108" s="251" t="str">
        <f>IF(ISNUMBER(FIND(analysismethod9,'III_Plan comp 438.68 {Plan 8}'!BA$15)),"",'III_Plan comp 438.68 {Plan 8}'!BA$15&amp;analysismethod9)</f>
        <v xml:space="preserve">FTE Ratio Analysis; 
</v>
      </c>
      <c r="DI108" s="251" t="str">
        <f>IF(ISNUMBER(FIND(analysismethod9,'III_Plan comp 438.68 {Plan 8}'!BB$15)),"",'III_Plan comp 438.68 {Plan 8}'!BB$15&amp;analysismethod9)</f>
        <v xml:space="preserve">FTE Ratio Analysis; 
</v>
      </c>
      <c r="DJ108" s="251" t="str">
        <f>IF(ISNUMBER(FIND(analysismethod9,'III_Plan comp 438.68 {Plan 8}'!BC$15)),"",'III_Plan comp 438.68 {Plan 8}'!BC$15&amp;analysismethod9)</f>
        <v xml:space="preserve">FTE Ratio Analysis; 
</v>
      </c>
      <c r="DK108" s="251" t="str">
        <f>IF(ISNUMBER(FIND(analysismethod9,'III_Plan comp 438.68 {Plan 8}'!BD$15)),"",'III_Plan comp 438.68 {Plan 8}'!BD$15&amp;analysismethod9)</f>
        <v xml:space="preserve">FTE Ratio Analysis; 
</v>
      </c>
      <c r="DL108" s="251" t="str">
        <f>IF(ISNUMBER(FIND(analysismethod9,'III_Plan comp 438.68 {Plan 8}'!BE$15)),"",'III_Plan comp 438.68 {Plan 8}'!BE$15&amp;analysismethod9)</f>
        <v xml:space="preserve">FTE Ratio Analysis; 
</v>
      </c>
      <c r="DM108" s="251" t="str">
        <f>IF(ISNUMBER(FIND(analysismethod9,'III_Plan comp 438.68 {Plan 8}'!BF$15)),"",'III_Plan comp 438.68 {Plan 8}'!BF$15&amp;analysismethod9)</f>
        <v xml:space="preserve">FTE Ratio Analysis; 
</v>
      </c>
      <c r="DN108" s="251" t="str">
        <f>IF(ISNUMBER(FIND(analysismethod9,'III_Plan comp 438.68 {Plan 8}'!BG$15)),"",'III_Plan comp 438.68 {Plan 8}'!BG$15&amp;analysismethod9)</f>
        <v xml:space="preserve">FTE Ratio Analysis; 
</v>
      </c>
      <c r="DO108" s="251" t="str">
        <f>IF(ISNUMBER(FIND(analysismethod9,'III_Plan comp 438.68 {Plan 8}'!BH$15)),"",'III_Plan comp 438.68 {Plan 8}'!BH$15&amp;analysismethod9)</f>
        <v xml:space="preserve">FTE Ratio Analysis; 
</v>
      </c>
      <c r="DP108" s="251" t="str">
        <f>IF(ISNUMBER(FIND(analysismethod9,'III_Plan comp 438.68 {Plan 8}'!BI$15)),"",'III_Plan comp 438.68 {Plan 8}'!BI$15&amp;analysismethod9)</f>
        <v xml:space="preserve">FTE Ratio Analysis; 
</v>
      </c>
      <c r="DQ108" s="251" t="str">
        <f>IF(ISNUMBER(FIND(analysismethod9,'III_Plan comp 438.68 {Plan 8}'!BJ$15)),"",'III_Plan comp 438.68 {Plan 8}'!BJ$15&amp;analysismethod9)</f>
        <v xml:space="preserve">FTE Ratio Analysis; 
</v>
      </c>
      <c r="DR108" s="251" t="str">
        <f>IF(ISNUMBER(FIND(analysismethod9,'III_Plan comp 438.68 {Plan 8}'!BK$15)),"",'III_Plan comp 438.68 {Plan 8}'!BK$15&amp;analysismethod9)</f>
        <v xml:space="preserve">FTE Ratio Analysis; 
</v>
      </c>
      <c r="DS108" s="251" t="str">
        <f>IF(ISNUMBER(FIND(analysismethod9,'III_Plan comp 438.68 {Plan 8}'!BL$15)),"",'III_Plan comp 438.68 {Plan 8}'!BL$15&amp;analysismethod9)</f>
        <v xml:space="preserve">FTE Ratio Analysis; 
</v>
      </c>
      <c r="DT108" s="251" t="str">
        <f>IF(ISNUMBER(FIND(analysismethod9,'III_Plan comp 438.68 {Plan 8}'!BM$15)),"",'III_Plan comp 438.68 {Plan 8}'!BM$15&amp;analysismethod9)</f>
        <v xml:space="preserve">FTE Ratio Analysis; 
</v>
      </c>
      <c r="DU108" s="251" t="str">
        <f>IF(ISNUMBER(FIND(analysismethod9,'III_Plan comp 438.68 {Plan 8}'!BN$15)),"",'III_Plan comp 438.68 {Plan 8}'!BN$15&amp;analysismethod9)</f>
        <v xml:space="preserve">FTE Ratio Analysis; 
</v>
      </c>
      <c r="DV108" s="251" t="str">
        <f>IF(ISNUMBER(FIND(analysismethod9,'III_Plan comp 438.68 {Plan 8}'!BO$15)),"",'III_Plan comp 438.68 {Plan 8}'!BO$15&amp;analysismethod9)</f>
        <v xml:space="preserve">FTE Ratio Analysis; 
</v>
      </c>
      <c r="DW108" s="251" t="str">
        <f>IF(ISNUMBER(FIND(analysismethod9,'III_Plan comp 438.68 {Plan 8}'!BP$15)),"",'III_Plan comp 438.68 {Plan 8}'!BP$15&amp;analysismethod9)</f>
        <v xml:space="preserve">FTE Ratio Analysis; 
</v>
      </c>
      <c r="DX108" s="251" t="str">
        <f>IF(ISNUMBER(FIND(analysismethod9,'III_Plan comp 438.68 {Plan 8}'!BQ$15)),"",'III_Plan comp 438.68 {Plan 8}'!BQ$15&amp;analysismethod9)</f>
        <v xml:space="preserve">FTE Ratio Analysis; 
</v>
      </c>
      <c r="DY108" s="251" t="str">
        <f>IF(ISNUMBER(FIND(analysismethod9,'III_Plan comp 438.68 {Plan 8}'!BR$15)),"",'III_Plan comp 438.68 {Plan 8}'!BR$15&amp;analysismethod9)</f>
        <v xml:space="preserve">FTE Ratio Analysis; 
</v>
      </c>
      <c r="DZ108" s="251" t="str">
        <f>IF(ISNUMBER(FIND(analysismethod9,'III_Plan comp 438.68 {Plan 8}'!BS$15)),"",'III_Plan comp 438.68 {Plan 8}'!BS$15&amp;analysismethod9)</f>
        <v xml:space="preserve">FTE Ratio Analysis; 
</v>
      </c>
      <c r="EA108" s="251" t="str">
        <f>IF(ISNUMBER(FIND(analysismethod9,'III_Plan comp 438.68 {Plan 8}'!BT$15)),"",'III_Plan comp 438.68 {Plan 8}'!BT$15&amp;analysismethod9)</f>
        <v xml:space="preserve">FTE Ratio Analysis; 
</v>
      </c>
      <c r="EB108" s="251" t="str">
        <f>IF(ISNUMBER(FIND(analysismethod9,'III_Plan comp 438.68 {Plan 8}'!BU$15)),"",'III_Plan comp 438.68 {Plan 8}'!BU$15&amp;analysismethod9)</f>
        <v xml:space="preserve">FTE Ratio Analysis; 
</v>
      </c>
      <c r="EC108" s="251" t="str">
        <f>IF(ISNUMBER(FIND(analysismethod9,'III_Plan comp 438.68 {Plan 8}'!BV$15)),"",'III_Plan comp 438.68 {Plan 8}'!BV$15&amp;analysismethod9)</f>
        <v xml:space="preserve">FTE Ratio Analysis; 
</v>
      </c>
      <c r="ED108" s="251" t="str">
        <f>IF(ISNUMBER(FIND(analysismethod9,'III_Plan comp 438.68 {Plan 8}'!BW$15)),"",'III_Plan comp 438.68 {Plan 8}'!BW$15&amp;analysismethod9)</f>
        <v xml:space="preserve">FTE Ratio Analysis; 
</v>
      </c>
      <c r="EE108" s="251" t="str">
        <f>IF(ISNUMBER(FIND(analysismethod9,'III_Plan comp 438.68 {Plan 8}'!BX$15)),"",'III_Plan comp 438.68 {Plan 8}'!BX$15&amp;analysismethod9)</f>
        <v xml:space="preserve">FTE Ratio Analysis; 
</v>
      </c>
      <c r="EF108" s="251" t="str">
        <f>IF(ISNUMBER(FIND(analysismethod9,'III_Plan comp 438.68 {Plan 8}'!BY$15)),"",'III_Plan comp 438.68 {Plan 8}'!BY$15&amp;analysismethod9)</f>
        <v xml:space="preserve">FTE Ratio Analysis; 
</v>
      </c>
      <c r="EG108" s="251" t="str">
        <f>IF(ISNUMBER(FIND(analysismethod9,'III_Plan comp 438.68 {Plan 8}'!BZ$15)),"",'III_Plan comp 438.68 {Plan 8}'!BZ$15&amp;analysismethod9)</f>
        <v xml:space="preserve">FTE Ratio Analysis; 
</v>
      </c>
      <c r="EH108" s="251" t="str">
        <f>IF(ISNUMBER(FIND(analysismethod9,'III_Plan comp 438.68 {Plan 8}'!CA$15)),"",'III_Plan comp 438.68 {Plan 8}'!CA$15&amp;analysismethod9)</f>
        <v xml:space="preserve">FTE Ratio Analysis; 
</v>
      </c>
      <c r="EI108" s="251" t="str">
        <f>IF(ISNUMBER(FIND(analysismethod9,'III_Plan comp 438.68 {Plan 8}'!CB$15)),"",'III_Plan comp 438.68 {Plan 8}'!CB$15&amp;analysismethod9)</f>
        <v xml:space="preserve">FTE Ratio Analysis; 
</v>
      </c>
      <c r="EJ108" s="251" t="str">
        <f>IF(ISNUMBER(FIND(analysismethod9,'III_Plan comp 438.68 {Plan 8}'!CC$15)),"",'III_Plan comp 438.68 {Plan 8}'!CC$15&amp;analysismethod9)</f>
        <v xml:space="preserve">FTE Ratio Analysis; 
</v>
      </c>
      <c r="EK108" s="251" t="str">
        <f>IF(ISNUMBER(FIND(analysismethod9,'III_Plan comp 438.68 {Plan 8}'!CD$15)),"",'III_Plan comp 438.68 {Plan 8}'!CD$15&amp;analysismethod9)</f>
        <v xml:space="preserve">FTE Ratio Analysis; 
</v>
      </c>
      <c r="EL108" s="251" t="str">
        <f>IF(ISNUMBER(FIND(analysismethod9,'III_Plan comp 438.68 {Plan 8}'!CE$15)),"",'III_Plan comp 438.68 {Plan 8}'!CE$15&amp;analysismethod9)</f>
        <v xml:space="preserve">FTE Ratio Analysis; 
</v>
      </c>
      <c r="EM108" s="251" t="str">
        <f>IF(ISNUMBER(FIND(analysismethod9,'III_Plan comp 438.68 {Plan 8}'!CF$15)),"",'III_Plan comp 438.68 {Plan 8}'!CF$15&amp;analysismethod9)</f>
        <v xml:space="preserve">FTE Ratio Analysis; 
</v>
      </c>
      <c r="EN108" s="251" t="str">
        <f>IF(ISNUMBER(FIND(analysismethod9,'III_Plan comp 438.68 {Plan 8}'!CG$15)),"",'III_Plan comp 438.68 {Plan 8}'!CG$15&amp;analysismethod9)</f>
        <v xml:space="preserve">FTE Ratio Analysis; 
</v>
      </c>
      <c r="EO108" s="251" t="str">
        <f>IF(ISNUMBER(FIND(analysismethod9,'III_Plan comp 438.68 {Plan 8}'!CH$15)),"",'III_Plan comp 438.68 {Plan 8}'!CH$15&amp;analysismethod9)</f>
        <v xml:space="preserve">FTE Ratio Analysis; 
</v>
      </c>
      <c r="EP108" s="251" t="str">
        <f>IF(ISNUMBER(FIND(analysismethod9,'III_Plan comp 438.68 {Plan 8}'!CI$15)),"",'III_Plan comp 438.68 {Plan 8}'!CI$15&amp;analysismethod9)</f>
        <v xml:space="preserve">FTE Ratio Analysis; 
</v>
      </c>
      <c r="EQ108" s="251" t="str">
        <f>IF(ISNUMBER(FIND(analysismethod9,'III_Plan comp 438.68 {Plan 8}'!CJ$15)),"",'III_Plan comp 438.68 {Plan 8}'!CJ$15&amp;analysismethod9)</f>
        <v xml:space="preserve">FTE Ratio Analysis; 
</v>
      </c>
      <c r="ER108" s="251" t="str">
        <f>IF(ISNUMBER(FIND(analysismethod9,'III_Plan comp 438.68 {Plan 8}'!CK$15)),"",'III_Plan comp 438.68 {Plan 8}'!CK$15&amp;analysismethod9)</f>
        <v xml:space="preserve">FTE Ratio Analysis; 
</v>
      </c>
      <c r="ES108" s="251" t="str">
        <f>IF(ISNUMBER(FIND(analysismethod9,'III_Plan comp 438.68 {Plan 8}'!CL$15)),"",'III_Plan comp 438.68 {Plan 8}'!CL$15&amp;analysismethod9)</f>
        <v xml:space="preserve">FTE Ratio Analysis; 
</v>
      </c>
      <c r="ET108" s="251" t="str">
        <f>IF(ISNUMBER(FIND(analysismethod9,'III_Plan comp 438.68 {Plan 8}'!CM$15)),"",'III_Plan comp 438.68 {Plan 8}'!CM$15&amp;analysismethod9)</f>
        <v xml:space="preserve">FTE Ratio Analysis; 
</v>
      </c>
      <c r="EU108" s="251" t="str">
        <f>IF(ISNUMBER(FIND(analysismethod9,'III_Plan comp 438.68 {Plan 8}'!CN$15)),"",'III_Plan comp 438.68 {Plan 8}'!CN$15&amp;analysismethod9)</f>
        <v xml:space="preserve">FTE Ratio Analysis; 
</v>
      </c>
      <c r="EV108" s="251" t="str">
        <f>IF(ISNUMBER(FIND(analysismethod9,'III_Plan comp 438.68 {Plan 8}'!CO$15)),"",'III_Plan comp 438.68 {Plan 8}'!CO$15&amp;analysismethod9)</f>
        <v xml:space="preserve">FTE Ratio Analysis; 
</v>
      </c>
      <c r="EW108" s="251" t="str">
        <f>IF(ISNUMBER(FIND(analysismethod9,'III_Plan comp 438.68 {Plan 8}'!CP$15)),"",'III_Plan comp 438.68 {Plan 8}'!CP$15&amp;analysismethod9)</f>
        <v xml:space="preserve">FTE Ratio Analysis; 
</v>
      </c>
      <c r="EX108" s="251" t="str">
        <f>IF(ISNUMBER(FIND(analysismethod9,'III_Plan comp 438.68 {Plan 8}'!CQ$15)),"",'III_Plan comp 438.68 {Plan 8}'!CQ$15&amp;analysismethod9)</f>
        <v xml:space="preserve">FTE Ratio Analysis; 
</v>
      </c>
      <c r="EY108" s="251" t="str">
        <f>IF(ISNUMBER(FIND(analysismethod9,'III_Plan comp 438.68 {Plan 8}'!CR$15)),"",'III_Plan comp 438.68 {Plan 8}'!CR$15&amp;analysismethod9)</f>
        <v xml:space="preserve">FTE Ratio Analysis; 
</v>
      </c>
      <c r="EZ108" s="251" t="str">
        <f>IF(ISNUMBER(FIND(analysismethod9,'III_Plan comp 438.68 {Plan 8}'!CS$15)),"",'III_Plan comp 438.68 {Plan 8}'!CS$15&amp;analysismethod9)</f>
        <v xml:space="preserve">FTE Ratio Analysis; 
</v>
      </c>
      <c r="FA108" s="251" t="str">
        <f>IF(ISNUMBER(FIND(analysismethod9,'III_Plan comp 438.68 {Plan 8}'!CT$15)),"",'III_Plan comp 438.68 {Plan 8}'!CT$15&amp;analysismethod9)</f>
        <v xml:space="preserve">FTE Ratio Analysis; 
</v>
      </c>
      <c r="FB108" s="251" t="str">
        <f>IF(ISNUMBER(FIND(analysismethod9,'III_Plan comp 438.68 {Plan 8}'!CU$15)),"",'III_Plan comp 438.68 {Plan 8}'!CU$15&amp;analysismethod9)</f>
        <v xml:space="preserve">FTE Ratio Analysis; 
</v>
      </c>
      <c r="FC108" s="251" t="str">
        <f>IF(ISNUMBER(FIND(analysismethod9,'III_Plan comp 438.68 {Plan 8}'!CV$15)),"",'III_Plan comp 438.68 {Plan 8}'!CV$15&amp;analysismethod9)</f>
        <v xml:space="preserve">FTE Ratio Analysis; 
</v>
      </c>
      <c r="FD108" s="251" t="str">
        <f>IF(ISNUMBER(FIND(analysismethod9,'III_Plan comp 438.68 {Plan 8}'!CW$15)),"",'III_Plan comp 438.68 {Plan 8}'!CW$15&amp;analysismethod9)</f>
        <v xml:space="preserve">FTE Ratio Analysis; 
</v>
      </c>
      <c r="FE108" s="251" t="str">
        <f>IF(ISNUMBER(FIND(analysismethod9,'III_Plan comp 438.68 {Plan 8}'!CX$15)),"",'III_Plan comp 438.68 {Plan 8}'!CX$15&amp;analysismethod9)</f>
        <v xml:space="preserve">FTE Ratio Analysis; 
</v>
      </c>
      <c r="FF108" s="251" t="str">
        <f>IF(ISNUMBER(FIND(analysismethod9,'III_Plan comp 438.68 {Plan 8}'!CY$15)),"",'III_Plan comp 438.68 {Plan 8}'!CY$15&amp;analysismethod9)</f>
        <v xml:space="preserve">FTE Ratio Analysis; 
</v>
      </c>
      <c r="FG108" s="251" t="str">
        <f>IF(ISNUMBER(FIND(analysismethod9,'III_Plan comp 438.68 {Plan 8}'!CZ$15)),"",'III_Plan comp 438.68 {Plan 8}'!CZ$15&amp;analysismethod9)</f>
        <v xml:space="preserve">FTE Ratio Analysis; 
</v>
      </c>
    </row>
    <row r="109" spans="62:163" ht="14.4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Mandatory Provider Type Validation Analysis; 
</v>
      </c>
      <c r="BM109" s="254" t="str">
        <f>IF(ISNUMBER(FIND(analysismethod10,'III_Plan comp 438.68 {Plan 8}'!F$15)),"",'III_Plan comp 438.68 {Plan 8}'!F$15&amp;analysismethod10)</f>
        <v xml:space="preserve">Mandatory Provider Type Validation Analysis; 
</v>
      </c>
      <c r="BN109" s="254" t="str">
        <f>IF(ISNUMBER(FIND(analysismethod10,'III_Plan comp 438.68 {Plan 8}'!G$15)),"",'III_Plan comp 438.68 {Plan 8}'!G$15&amp;analysismethod10)</f>
        <v xml:space="preserve">Mandatory Provider Type Validation Analysis; 
</v>
      </c>
      <c r="BO109" s="254" t="str">
        <f>IF(ISNUMBER(FIND(analysismethod10,'III_Plan comp 438.68 {Plan 8}'!H$15)),"",'III_Plan comp 438.68 {Plan 8}'!H$15&amp;analysismethod10)</f>
        <v xml:space="preserve">Geomapping; 
Mandatory Provider Type Validation Analysis; 
</v>
      </c>
      <c r="BP109" s="254" t="str">
        <f>IF(ISNUMBER(FIND(analysismethod10,'III_Plan comp 438.68 {Plan 8}'!I$15)),"",'III_Plan comp 438.68 {Plan 8}'!I$15&amp;analysismethod10)</f>
        <v xml:space="preserve">Geomapping; 
Mandatory Provider Type Validation Analysis; 
</v>
      </c>
      <c r="BQ109" s="254" t="str">
        <f>IF(ISNUMBER(FIND(analysismethod10,'III_Plan comp 438.68 {Plan 8}'!J$15)),"",'III_Plan comp 438.68 {Plan 8}'!J$15&amp;analysismethod10)</f>
        <v xml:space="preserve">Geomapping; 
Mandatory Provider Type Validation Analysis; 
</v>
      </c>
      <c r="BR109" s="254" t="str">
        <f>IF(ISNUMBER(FIND(analysismethod10,'III_Plan comp 438.68 {Plan 8}'!K$15)),"",'III_Plan comp 438.68 {Plan 8}'!K$15&amp;analysismethod10)</f>
        <v xml:space="preserve">Geomapping; 
Mandatory Provider Type Validation Analysis; 
</v>
      </c>
      <c r="BS109" s="254" t="str">
        <f>IF(ISNUMBER(FIND(analysismethod10,'III_Plan comp 438.68 {Plan 8}'!L$15)),"",'III_Plan comp 438.68 {Plan 8}'!L$15&amp;analysismethod10)</f>
        <v xml:space="preserve">Geomapping; 
Mandatory Provider Type Validation Analysis; 
</v>
      </c>
      <c r="BT109" s="254" t="str">
        <f>IF(ISNUMBER(FIND(analysismethod10,'III_Plan comp 438.68 {Plan 8}'!M$15)),"",'III_Plan comp 438.68 {Plan 8}'!M$15&amp;analysismethod10)</f>
        <v xml:space="preserve">Geomapping; 
Mandatory Provider Type Validation Analysis; 
</v>
      </c>
      <c r="BU109" s="254" t="str">
        <f>IF(ISNUMBER(FIND(analysismethod10,'III_Plan comp 438.68 {Plan 8}'!N$15)),"",'III_Plan comp 438.68 {Plan 8}'!N$15&amp;analysismethod10)</f>
        <v xml:space="preserve">Geomapping; 
Mandatory Provider Type Validation Analysis; 
</v>
      </c>
      <c r="BV109" s="254" t="str">
        <f>IF(ISNUMBER(FIND(analysismethod10,'III_Plan comp 438.68 {Plan 8}'!O$15)),"",'III_Plan comp 438.68 {Plan 8}'!O$15&amp;analysismethod10)</f>
        <v xml:space="preserve">Geomapping; 
Mandatory Provider Type Validation Analysis; 
</v>
      </c>
      <c r="BW109" s="254" t="str">
        <f>IF(ISNUMBER(FIND(analysismethod10,'III_Plan comp 438.68 {Plan 8}'!P$15)),"",'III_Plan comp 438.68 {Plan 8}'!P$15&amp;analysismethod10)</f>
        <v xml:space="preserve">Geomapping; 
Mandatory Provider Type Validation Analysis; 
</v>
      </c>
      <c r="BX109" s="254" t="str">
        <f>IF(ISNUMBER(FIND(analysismethod10,'III_Plan comp 438.68 {Plan 8}'!Q$15)),"",'III_Plan comp 438.68 {Plan 8}'!Q$15&amp;analysismethod10)</f>
        <v xml:space="preserve">Geomapping; 
Mandatory Provider Type Validation Analysis; 
</v>
      </c>
      <c r="BY109" s="254" t="str">
        <f>IF(ISNUMBER(FIND(analysismethod10,'III_Plan comp 438.68 {Plan 8}'!R$15)),"",'III_Plan comp 438.68 {Plan 8}'!R$15&amp;analysismethod10)</f>
        <v xml:space="preserve">Geomapping; 
Mandatory Provider Type Validation Analysis; 
</v>
      </c>
      <c r="BZ109" s="254" t="str">
        <f>IF(ISNUMBER(FIND(analysismethod10,'III_Plan comp 438.68 {Plan 8}'!S$15)),"",'III_Plan comp 438.68 {Plan 8}'!S$15&amp;analysismethod10)</f>
        <v xml:space="preserve">Mandatory Provider Type Validation Analysis; 
</v>
      </c>
      <c r="CA109" s="254" t="str">
        <f>IF(ISNUMBER(FIND(analysismethod10,'III_Plan comp 438.68 {Plan 8}'!T$15)),"",'III_Plan comp 438.68 {Plan 8}'!T$15&amp;analysismethod10)</f>
        <v xml:space="preserve">Mandatory Provider Type Validation Analysis; 
</v>
      </c>
      <c r="CB109" s="254" t="str">
        <f>IF(ISNUMBER(FIND(analysismethod10,'III_Plan comp 438.68 {Plan 8}'!U$15)),"",'III_Plan comp 438.68 {Plan 8}'!U$15&amp;analysismethod10)</f>
        <v xml:space="preserve">Mandatory Provider Type Validation Analysis; 
</v>
      </c>
      <c r="CC109" s="254" t="str">
        <f>IF(ISNUMBER(FIND(analysismethod10,'III_Plan comp 438.68 {Plan 8}'!V$15)),"",'III_Plan comp 438.68 {Plan 8}'!V$15&amp;analysismethod10)</f>
        <v xml:space="preserve">Mandatory Provider Type Validation Analysis; 
</v>
      </c>
      <c r="CD109" s="254" t="str">
        <f>IF(ISNUMBER(FIND(analysismethod10,'III_Plan comp 438.68 {Plan 8}'!W$15)),"",'III_Plan comp 438.68 {Plan 8}'!W$15&amp;analysismethod10)</f>
        <v xml:space="preserve">Mandatory Provider Type Validation Analysis; 
</v>
      </c>
      <c r="CE109" s="254" t="str">
        <f>IF(ISNUMBER(FIND(analysismethod10,'III_Plan comp 438.68 {Plan 8}'!X$15)),"",'III_Plan comp 438.68 {Plan 8}'!X$15&amp;analysismethod10)</f>
        <v xml:space="preserve">Mandatory Provider Type Validation Analysis; 
</v>
      </c>
      <c r="CF109" s="254" t="str">
        <f>IF(ISNUMBER(FIND(analysismethod10,'III_Plan comp 438.68 {Plan 8}'!Y$15)),"",'III_Plan comp 438.68 {Plan 8}'!Y$15&amp;analysismethod10)</f>
        <v xml:space="preserve">Mandatory Provider Type Validation Analysis; 
</v>
      </c>
      <c r="CG109" s="254" t="str">
        <f>IF(ISNUMBER(FIND(analysismethod10,'III_Plan comp 438.68 {Plan 8}'!Z$15)),"",'III_Plan comp 438.68 {Plan 8}'!Z$15&amp;analysismethod10)</f>
        <v xml:space="preserve">Mandatory Provider Type Validation Analysis; 
</v>
      </c>
      <c r="CH109" s="254" t="str">
        <f>IF(ISNUMBER(FIND(analysismethod10,'III_Plan comp 438.68 {Plan 8}'!AA$15)),"",'III_Plan comp 438.68 {Plan 8}'!AA$15&amp;analysismethod10)</f>
        <v xml:space="preserve">Mandatory Provider Type Validation Analysis; 
</v>
      </c>
      <c r="CI109" s="254" t="str">
        <f>IF(ISNUMBER(FIND(analysismethod10,'III_Plan comp 438.68 {Plan 8}'!AB$15)),"",'III_Plan comp 438.68 {Plan 8}'!AB$15&amp;analysismethod10)</f>
        <v xml:space="preserve">Mandatory Provider Type Validation Analysis; 
</v>
      </c>
      <c r="CJ109" s="254" t="str">
        <f>IF(ISNUMBER(FIND(analysismethod10,'III_Plan comp 438.68 {Plan 8}'!AC$15)),"",'III_Plan comp 438.68 {Plan 8}'!AC$15&amp;analysismethod10)</f>
        <v xml:space="preserve">Mandatory Provider Type Validation Analysis; 
</v>
      </c>
      <c r="CK109" s="254" t="str">
        <f>IF(ISNUMBER(FIND(analysismethod10,'III_Plan comp 438.68 {Plan 8}'!AD$15)),"",'III_Plan comp 438.68 {Plan 8}'!AD$15&amp;analysismethod10)</f>
        <v xml:space="preserve">Mandatory Provider Type Validation Analysis; 
</v>
      </c>
      <c r="CL109" s="254" t="str">
        <f>IF(ISNUMBER(FIND(analysismethod10,'III_Plan comp 438.68 {Plan 8}'!AE$15)),"",'III_Plan comp 438.68 {Plan 8}'!AE$15&amp;analysismethod10)</f>
        <v xml:space="preserve">Mandatory Provider Type Validation Analysis; 
</v>
      </c>
      <c r="CM109" s="254" t="str">
        <f>IF(ISNUMBER(FIND(analysismethod10,'III_Plan comp 438.68 {Plan 8}'!AF$15)),"",'III_Plan comp 438.68 {Plan 8}'!AF$15&amp;analysismethod10)</f>
        <v xml:space="preserve">Mandatory Provider Type Validation Analysis; 
</v>
      </c>
      <c r="CN109" s="254" t="str">
        <f>IF(ISNUMBER(FIND(analysismethod10,'III_Plan comp 438.68 {Plan 8}'!AG$15)),"",'III_Plan comp 438.68 {Plan 8}'!AG$15&amp;analysismethod10)</f>
        <v xml:space="preserve">Mandatory Provider Type Validation Analysis; 
</v>
      </c>
      <c r="CO109" s="254" t="str">
        <f>IF(ISNUMBER(FIND(analysismethod10,'III_Plan comp 438.68 {Plan 8}'!AH$15)),"",'III_Plan comp 438.68 {Plan 8}'!AH$15&amp;analysismethod10)</f>
        <v xml:space="preserve">Mandatory Provider Type Validation Analysis; 
</v>
      </c>
      <c r="CP109" s="254" t="str">
        <f>IF(ISNUMBER(FIND(analysismethod10,'III_Plan comp 438.68 {Plan 8}'!AI$15)),"",'III_Plan comp 438.68 {Plan 8}'!AI$15&amp;analysismethod10)</f>
        <v xml:space="preserve">Mandatory Provider Type Validation Analysis; 
</v>
      </c>
      <c r="CQ109" s="254" t="str">
        <f>IF(ISNUMBER(FIND(analysismethod10,'III_Plan comp 438.68 {Plan 8}'!AJ$15)),"",'III_Plan comp 438.68 {Plan 8}'!AJ$15&amp;analysismethod10)</f>
        <v xml:space="preserve">Mandatory Provider Type Validation Analysis; 
</v>
      </c>
      <c r="CR109" s="254" t="str">
        <f>IF(ISNUMBER(FIND(analysismethod10,'III_Plan comp 438.68 {Plan 8}'!AK$15)),"",'III_Plan comp 438.68 {Plan 8}'!AK$15&amp;analysismethod10)</f>
        <v xml:space="preserve">Mandatory Provider Type Validation Analysis; 
</v>
      </c>
      <c r="CS109" s="254" t="str">
        <f>IF(ISNUMBER(FIND(analysismethod10,'III_Plan comp 438.68 {Plan 8}'!AL$15)),"",'III_Plan comp 438.68 {Plan 8}'!AL$15&amp;analysismethod10)</f>
        <v xml:space="preserve">Mandatory Provider Type Validation Analysis; 
</v>
      </c>
      <c r="CT109" s="254" t="str">
        <f>IF(ISNUMBER(FIND(analysismethod10,'III_Plan comp 438.68 {Plan 8}'!AM$15)),"",'III_Plan comp 438.68 {Plan 8}'!AM$15&amp;analysismethod10)</f>
        <v xml:space="preserve">Mandatory Provider Type Validation Analysis; 
</v>
      </c>
      <c r="CU109" s="254" t="str">
        <f>IF(ISNUMBER(FIND(analysismethod10,'III_Plan comp 438.68 {Plan 8}'!AN$15)),"",'III_Plan comp 438.68 {Plan 8}'!AN$15&amp;analysismethod10)</f>
        <v xml:space="preserve">Mandatory Provider Type Validation Analysis; 
</v>
      </c>
      <c r="CV109" s="254" t="str">
        <f>IF(ISNUMBER(FIND(analysismethod10,'III_Plan comp 438.68 {Plan 8}'!AO$15)),"",'III_Plan comp 438.68 {Plan 8}'!AO$15&amp;analysismethod10)</f>
        <v xml:space="preserve">Mandatory Provider Type Validation Analysis; 
</v>
      </c>
      <c r="CW109" s="254" t="str">
        <f>IF(ISNUMBER(FIND(analysismethod10,'III_Plan comp 438.68 {Plan 8}'!AP$15)),"",'III_Plan comp 438.68 {Plan 8}'!AP$15&amp;analysismethod10)</f>
        <v xml:space="preserve">Mandatory Provider Type Validation Analysis; 
</v>
      </c>
      <c r="CX109" s="254" t="str">
        <f>IF(ISNUMBER(FIND(analysismethod10,'III_Plan comp 438.68 {Plan 8}'!AQ$15)),"",'III_Plan comp 438.68 {Plan 8}'!AQ$15&amp;analysismethod10)</f>
        <v xml:space="preserve">Mandatory Provider Type Validation Analysis; 
</v>
      </c>
      <c r="CY109" s="254" t="str">
        <f>IF(ISNUMBER(FIND(analysismethod10,'III_Plan comp 438.68 {Plan 8}'!AR$15)),"",'III_Plan comp 438.68 {Plan 8}'!AR$15&amp;analysismethod10)</f>
        <v xml:space="preserve">Mandatory Provider Type Validation Analysis; 
</v>
      </c>
      <c r="CZ109" s="254" t="str">
        <f>IF(ISNUMBER(FIND(analysismethod10,'III_Plan comp 438.68 {Plan 8}'!AS$15)),"",'III_Plan comp 438.68 {Plan 8}'!AS$15&amp;analysismethod10)</f>
        <v xml:space="preserve">Mandatory Provider Type Validation Analysis; 
</v>
      </c>
      <c r="DA109" s="254" t="str">
        <f>IF(ISNUMBER(FIND(analysismethod10,'III_Plan comp 438.68 {Plan 8}'!AT$15)),"",'III_Plan comp 438.68 {Plan 8}'!AT$15&amp;analysismethod10)</f>
        <v xml:space="preserve">Mandatory Provider Type Validation Analysis; 
</v>
      </c>
      <c r="DB109" s="254" t="str">
        <f>IF(ISNUMBER(FIND(analysismethod10,'III_Plan comp 438.68 {Plan 8}'!AU$15)),"",'III_Plan comp 438.68 {Plan 8}'!AU$15&amp;analysismethod10)</f>
        <v xml:space="preserve">Mandatory Provider Type Validation Analysis; 
</v>
      </c>
      <c r="DC109" s="254" t="str">
        <f>IF(ISNUMBER(FIND(analysismethod10,'III_Plan comp 438.68 {Plan 8}'!AV$15)),"",'III_Plan comp 438.68 {Plan 8}'!AV$15&amp;analysismethod10)</f>
        <v xml:space="preserve">Mandatory Provider Type Validation Analysis; 
</v>
      </c>
      <c r="DD109" s="254" t="str">
        <f>IF(ISNUMBER(FIND(analysismethod10,'III_Plan comp 438.68 {Plan 8}'!AW$15)),"",'III_Plan comp 438.68 {Plan 8}'!AW$15&amp;analysismethod10)</f>
        <v xml:space="preserve">Mandatory Provider Type Validation Analysis; 
</v>
      </c>
      <c r="DE109" s="254" t="str">
        <f>IF(ISNUMBER(FIND(analysismethod10,'III_Plan comp 438.68 {Plan 8}'!AX$15)),"",'III_Plan comp 438.68 {Plan 8}'!AX$15&amp;analysismethod10)</f>
        <v xml:space="preserve">Mandatory Provider Type Validation Analysis; 
</v>
      </c>
      <c r="DF109" s="254" t="str">
        <f>IF(ISNUMBER(FIND(analysismethod10,'III_Plan comp 438.68 {Plan 8}'!AY$15)),"",'III_Plan comp 438.68 {Plan 8}'!AY$15&amp;analysismethod10)</f>
        <v xml:space="preserve">Mandatory Provider Type Validation Analysis; 
</v>
      </c>
      <c r="DG109" s="254" t="str">
        <f>IF(ISNUMBER(FIND(analysismethod10,'III_Plan comp 438.68 {Plan 8}'!AZ$15)),"",'III_Plan comp 438.68 {Plan 8}'!AZ$15&amp;analysismethod10)</f>
        <v xml:space="preserve">Mandatory Provider Type Validation Analysis; 
</v>
      </c>
      <c r="DH109" s="254" t="str">
        <f>IF(ISNUMBER(FIND(analysismethod10,'III_Plan comp 438.68 {Plan 8}'!BA$15)),"",'III_Plan comp 438.68 {Plan 8}'!BA$15&amp;analysismethod10)</f>
        <v xml:space="preserve">Mandatory Provider Type Validation Analysis; 
</v>
      </c>
      <c r="DI109" s="254" t="str">
        <f>IF(ISNUMBER(FIND(analysismethod10,'III_Plan comp 438.68 {Plan 8}'!BB$15)),"",'III_Plan comp 438.68 {Plan 8}'!BB$15&amp;analysismethod10)</f>
        <v xml:space="preserve">Mandatory Provider Type Validation Analysis; 
</v>
      </c>
      <c r="DJ109" s="254" t="str">
        <f>IF(ISNUMBER(FIND(analysismethod10,'III_Plan comp 438.68 {Plan 8}'!BC$15)),"",'III_Plan comp 438.68 {Plan 8}'!BC$15&amp;analysismethod10)</f>
        <v xml:space="preserve">Mandatory Provider Type Validation Analysis; 
</v>
      </c>
      <c r="DK109" s="254" t="str">
        <f>IF(ISNUMBER(FIND(analysismethod10,'III_Plan comp 438.68 {Plan 8}'!BD$15)),"",'III_Plan comp 438.68 {Plan 8}'!BD$15&amp;analysismethod10)</f>
        <v xml:space="preserve">Mandatory Provider Type Validation Analysis; 
</v>
      </c>
      <c r="DL109" s="254" t="str">
        <f>IF(ISNUMBER(FIND(analysismethod10,'III_Plan comp 438.68 {Plan 8}'!BE$15)),"",'III_Plan comp 438.68 {Plan 8}'!BE$15&amp;analysismethod10)</f>
        <v xml:space="preserve">Mandatory Provider Type Validation Analysis; 
</v>
      </c>
      <c r="DM109" s="254" t="str">
        <f>IF(ISNUMBER(FIND(analysismethod10,'III_Plan comp 438.68 {Plan 8}'!BF$15)),"",'III_Plan comp 438.68 {Plan 8}'!BF$15&amp;analysismethod10)</f>
        <v xml:space="preserve">Mandatory Provider Type Validation Analysis; 
</v>
      </c>
      <c r="DN109" s="254" t="str">
        <f>IF(ISNUMBER(FIND(analysismethod10,'III_Plan comp 438.68 {Plan 8}'!BG$15)),"",'III_Plan comp 438.68 {Plan 8}'!BG$15&amp;analysismethod10)</f>
        <v xml:space="preserve">Mandatory Provider Type Validation Analysis; 
</v>
      </c>
      <c r="DO109" s="254" t="str">
        <f>IF(ISNUMBER(FIND(analysismethod10,'III_Plan comp 438.68 {Plan 8}'!BH$15)),"",'III_Plan comp 438.68 {Plan 8}'!BH$15&amp;analysismethod10)</f>
        <v xml:space="preserve">Mandatory Provider Type Validation Analysis; 
</v>
      </c>
      <c r="DP109" s="254" t="str">
        <f>IF(ISNUMBER(FIND(analysismethod10,'III_Plan comp 438.68 {Plan 8}'!BI$15)),"",'III_Plan comp 438.68 {Plan 8}'!BI$15&amp;analysismethod10)</f>
        <v xml:space="preserve">Mandatory Provider Type Validation Analysis; 
</v>
      </c>
      <c r="DQ109" s="254" t="str">
        <f>IF(ISNUMBER(FIND(analysismethod10,'III_Plan comp 438.68 {Plan 8}'!BJ$15)),"",'III_Plan comp 438.68 {Plan 8}'!BJ$15&amp;analysismethod10)</f>
        <v xml:space="preserve">Mandatory Provider Type Validation Analysis; 
</v>
      </c>
      <c r="DR109" s="254" t="str">
        <f>IF(ISNUMBER(FIND(analysismethod10,'III_Plan comp 438.68 {Plan 8}'!BK$15)),"",'III_Plan comp 438.68 {Plan 8}'!BK$15&amp;analysismethod10)</f>
        <v xml:space="preserve">Mandatory Provider Type Validation Analysis; 
</v>
      </c>
      <c r="DS109" s="254" t="str">
        <f>IF(ISNUMBER(FIND(analysismethod10,'III_Plan comp 438.68 {Plan 8}'!BL$15)),"",'III_Plan comp 438.68 {Plan 8}'!BL$15&amp;analysismethod10)</f>
        <v xml:space="preserve">Mandatory Provider Type Validation Analysis; 
</v>
      </c>
      <c r="DT109" s="254" t="str">
        <f>IF(ISNUMBER(FIND(analysismethod10,'III_Plan comp 438.68 {Plan 8}'!BM$15)),"",'III_Plan comp 438.68 {Plan 8}'!BM$15&amp;analysismethod10)</f>
        <v xml:space="preserve">Mandatory Provider Type Validation Analysis; 
</v>
      </c>
      <c r="DU109" s="254" t="str">
        <f>IF(ISNUMBER(FIND(analysismethod10,'III_Plan comp 438.68 {Plan 8}'!BN$15)),"",'III_Plan comp 438.68 {Plan 8}'!BN$15&amp;analysismethod10)</f>
        <v xml:space="preserve">Mandatory Provider Type Validation Analysis; 
</v>
      </c>
      <c r="DV109" s="254" t="str">
        <f>IF(ISNUMBER(FIND(analysismethod10,'III_Plan comp 438.68 {Plan 8}'!BO$15)),"",'III_Plan comp 438.68 {Plan 8}'!BO$15&amp;analysismethod10)</f>
        <v xml:space="preserve">Mandatory Provider Type Validation Analysis; 
</v>
      </c>
      <c r="DW109" s="254" t="str">
        <f>IF(ISNUMBER(FIND(analysismethod10,'III_Plan comp 438.68 {Plan 8}'!BP$15)),"",'III_Plan comp 438.68 {Plan 8}'!BP$15&amp;analysismethod10)</f>
        <v xml:space="preserve">Mandatory Provider Type Validation Analysis; 
</v>
      </c>
      <c r="DX109" s="254" t="str">
        <f>IF(ISNUMBER(FIND(analysismethod10,'III_Plan comp 438.68 {Plan 8}'!BQ$15)),"",'III_Plan comp 438.68 {Plan 8}'!BQ$15&amp;analysismethod10)</f>
        <v xml:space="preserve">Mandatory Provider Type Validation Analysis; 
</v>
      </c>
      <c r="DY109" s="254" t="str">
        <f>IF(ISNUMBER(FIND(analysismethod10,'III_Plan comp 438.68 {Plan 8}'!BR$15)),"",'III_Plan comp 438.68 {Plan 8}'!BR$15&amp;analysismethod10)</f>
        <v xml:space="preserve">Mandatory Provider Type Validation Analysis; 
</v>
      </c>
      <c r="DZ109" s="254" t="str">
        <f>IF(ISNUMBER(FIND(analysismethod10,'III_Plan comp 438.68 {Plan 8}'!BS$15)),"",'III_Plan comp 438.68 {Plan 8}'!BS$15&amp;analysismethod10)</f>
        <v xml:space="preserve">Mandatory Provider Type Validation Analysis; 
</v>
      </c>
      <c r="EA109" s="254" t="str">
        <f>IF(ISNUMBER(FIND(analysismethod10,'III_Plan comp 438.68 {Plan 8}'!BT$15)),"",'III_Plan comp 438.68 {Plan 8}'!BT$15&amp;analysismethod10)</f>
        <v xml:space="preserve">Mandatory Provider Type Validation Analysis; 
</v>
      </c>
      <c r="EB109" s="254" t="str">
        <f>IF(ISNUMBER(FIND(analysismethod10,'III_Plan comp 438.68 {Plan 8}'!BU$15)),"",'III_Plan comp 438.68 {Plan 8}'!BU$15&amp;analysismethod10)</f>
        <v xml:space="preserve">Mandatory Provider Type Validation Analysis; 
</v>
      </c>
      <c r="EC109" s="254" t="str">
        <f>IF(ISNUMBER(FIND(analysismethod10,'III_Plan comp 438.68 {Plan 8}'!BV$15)),"",'III_Plan comp 438.68 {Plan 8}'!BV$15&amp;analysismethod10)</f>
        <v xml:space="preserve">Mandatory Provider Type Validation Analysis; 
</v>
      </c>
      <c r="ED109" s="254" t="str">
        <f>IF(ISNUMBER(FIND(analysismethod10,'III_Plan comp 438.68 {Plan 8}'!BW$15)),"",'III_Plan comp 438.68 {Plan 8}'!BW$15&amp;analysismethod10)</f>
        <v xml:space="preserve">Mandatory Provider Type Validation Analysis; 
</v>
      </c>
      <c r="EE109" s="254" t="str">
        <f>IF(ISNUMBER(FIND(analysismethod10,'III_Plan comp 438.68 {Plan 8}'!BX$15)),"",'III_Plan comp 438.68 {Plan 8}'!BX$15&amp;analysismethod10)</f>
        <v xml:space="preserve">Mandatory Provider Type Validation Analysis; 
</v>
      </c>
      <c r="EF109" s="254" t="str">
        <f>IF(ISNUMBER(FIND(analysismethod10,'III_Plan comp 438.68 {Plan 8}'!BY$15)),"",'III_Plan comp 438.68 {Plan 8}'!BY$15&amp;analysismethod10)</f>
        <v xml:space="preserve">Mandatory Provider Type Validation Analysis; 
</v>
      </c>
      <c r="EG109" s="254" t="str">
        <f>IF(ISNUMBER(FIND(analysismethod10,'III_Plan comp 438.68 {Plan 8}'!BZ$15)),"",'III_Plan comp 438.68 {Plan 8}'!BZ$15&amp;analysismethod10)</f>
        <v xml:space="preserve">Mandatory Provider Type Validation Analysis; 
</v>
      </c>
      <c r="EH109" s="254" t="str">
        <f>IF(ISNUMBER(FIND(analysismethod10,'III_Plan comp 438.68 {Plan 8}'!CA$15)),"",'III_Plan comp 438.68 {Plan 8}'!CA$15&amp;analysismethod10)</f>
        <v xml:space="preserve">Mandatory Provider Type Validation Analysis; 
</v>
      </c>
      <c r="EI109" s="254" t="str">
        <f>IF(ISNUMBER(FIND(analysismethod10,'III_Plan comp 438.68 {Plan 8}'!CB$15)),"",'III_Plan comp 438.68 {Plan 8}'!CB$15&amp;analysismethod10)</f>
        <v xml:space="preserve">Mandatory Provider Type Validation Analysis; 
</v>
      </c>
      <c r="EJ109" s="254" t="str">
        <f>IF(ISNUMBER(FIND(analysismethod10,'III_Plan comp 438.68 {Plan 8}'!CC$15)),"",'III_Plan comp 438.68 {Plan 8}'!CC$15&amp;analysismethod10)</f>
        <v xml:space="preserve">Mandatory Provider Type Validation Analysis; 
</v>
      </c>
      <c r="EK109" s="254" t="str">
        <f>IF(ISNUMBER(FIND(analysismethod10,'III_Plan comp 438.68 {Plan 8}'!CD$15)),"",'III_Plan comp 438.68 {Plan 8}'!CD$15&amp;analysismethod10)</f>
        <v xml:space="preserve">Mandatory Provider Type Validation Analysis; 
</v>
      </c>
      <c r="EL109" s="254" t="str">
        <f>IF(ISNUMBER(FIND(analysismethod10,'III_Plan comp 438.68 {Plan 8}'!CE$15)),"",'III_Plan comp 438.68 {Plan 8}'!CE$15&amp;analysismethod10)</f>
        <v xml:space="preserve">Mandatory Provider Type Validation Analysis; 
</v>
      </c>
      <c r="EM109" s="254" t="str">
        <f>IF(ISNUMBER(FIND(analysismethod10,'III_Plan comp 438.68 {Plan 8}'!CF$15)),"",'III_Plan comp 438.68 {Plan 8}'!CF$15&amp;analysismethod10)</f>
        <v xml:space="preserve">Mandatory Provider Type Validation Analysis; 
</v>
      </c>
      <c r="EN109" s="254" t="str">
        <f>IF(ISNUMBER(FIND(analysismethod10,'III_Plan comp 438.68 {Plan 8}'!CG$15)),"",'III_Plan comp 438.68 {Plan 8}'!CG$15&amp;analysismethod10)</f>
        <v xml:space="preserve">Mandatory Provider Type Validation Analysis; 
</v>
      </c>
      <c r="EO109" s="254" t="str">
        <f>IF(ISNUMBER(FIND(analysismethod10,'III_Plan comp 438.68 {Plan 8}'!CH$15)),"",'III_Plan comp 438.68 {Plan 8}'!CH$15&amp;analysismethod10)</f>
        <v xml:space="preserve">Mandatory Provider Type Validation Analysis; 
</v>
      </c>
      <c r="EP109" s="254" t="str">
        <f>IF(ISNUMBER(FIND(analysismethod10,'III_Plan comp 438.68 {Plan 8}'!CI$15)),"",'III_Plan comp 438.68 {Plan 8}'!CI$15&amp;analysismethod10)</f>
        <v xml:space="preserve">Mandatory Provider Type Validation Analysis; 
</v>
      </c>
      <c r="EQ109" s="254" t="str">
        <f>IF(ISNUMBER(FIND(analysismethod10,'III_Plan comp 438.68 {Plan 8}'!CJ$15)),"",'III_Plan comp 438.68 {Plan 8}'!CJ$15&amp;analysismethod10)</f>
        <v xml:space="preserve">Mandatory Provider Type Validation Analysis; 
</v>
      </c>
      <c r="ER109" s="254" t="str">
        <f>IF(ISNUMBER(FIND(analysismethod10,'III_Plan comp 438.68 {Plan 8}'!CK$15)),"",'III_Plan comp 438.68 {Plan 8}'!CK$15&amp;analysismethod10)</f>
        <v xml:space="preserve">Mandatory Provider Type Validation Analysis; 
</v>
      </c>
      <c r="ES109" s="254" t="str">
        <f>IF(ISNUMBER(FIND(analysismethod10,'III_Plan comp 438.68 {Plan 8}'!CL$15)),"",'III_Plan comp 438.68 {Plan 8}'!CL$15&amp;analysismethod10)</f>
        <v xml:space="preserve">Mandatory Provider Type Validation Analysis; 
</v>
      </c>
      <c r="ET109" s="254" t="str">
        <f>IF(ISNUMBER(FIND(analysismethod10,'III_Plan comp 438.68 {Plan 8}'!CM$15)),"",'III_Plan comp 438.68 {Plan 8}'!CM$15&amp;analysismethod10)</f>
        <v xml:space="preserve">Mandatory Provider Type Validation Analysis; 
</v>
      </c>
      <c r="EU109" s="254" t="str">
        <f>IF(ISNUMBER(FIND(analysismethod10,'III_Plan comp 438.68 {Plan 8}'!CN$15)),"",'III_Plan comp 438.68 {Plan 8}'!CN$15&amp;analysismethod10)</f>
        <v xml:space="preserve">Mandatory Provider Type Validation Analysis; 
</v>
      </c>
      <c r="EV109" s="254" t="str">
        <f>IF(ISNUMBER(FIND(analysismethod10,'III_Plan comp 438.68 {Plan 8}'!CO$15)),"",'III_Plan comp 438.68 {Plan 8}'!CO$15&amp;analysismethod10)</f>
        <v xml:space="preserve">Mandatory Provider Type Validation Analysis; 
</v>
      </c>
      <c r="EW109" s="254" t="str">
        <f>IF(ISNUMBER(FIND(analysismethod10,'III_Plan comp 438.68 {Plan 8}'!CP$15)),"",'III_Plan comp 438.68 {Plan 8}'!CP$15&amp;analysismethod10)</f>
        <v xml:space="preserve">Mandatory Provider Type Validation Analysis; 
</v>
      </c>
      <c r="EX109" s="254" t="str">
        <f>IF(ISNUMBER(FIND(analysismethod10,'III_Plan comp 438.68 {Plan 8}'!CQ$15)),"",'III_Plan comp 438.68 {Plan 8}'!CQ$15&amp;analysismethod10)</f>
        <v xml:space="preserve">Mandatory Provider Type Validation Analysis; 
</v>
      </c>
      <c r="EY109" s="254" t="str">
        <f>IF(ISNUMBER(FIND(analysismethod10,'III_Plan comp 438.68 {Plan 8}'!CR$15)),"",'III_Plan comp 438.68 {Plan 8}'!CR$15&amp;analysismethod10)</f>
        <v xml:space="preserve">Mandatory Provider Type Validation Analysis; 
</v>
      </c>
      <c r="EZ109" s="254" t="str">
        <f>IF(ISNUMBER(FIND(analysismethod10,'III_Plan comp 438.68 {Plan 8}'!CS$15)),"",'III_Plan comp 438.68 {Plan 8}'!CS$15&amp;analysismethod10)</f>
        <v xml:space="preserve">Mandatory Provider Type Validation Analysis; 
</v>
      </c>
      <c r="FA109" s="254" t="str">
        <f>IF(ISNUMBER(FIND(analysismethod10,'III_Plan comp 438.68 {Plan 8}'!CT$15)),"",'III_Plan comp 438.68 {Plan 8}'!CT$15&amp;analysismethod10)</f>
        <v xml:space="preserve">Mandatory Provider Type Validation Analysis; 
</v>
      </c>
      <c r="FB109" s="254" t="str">
        <f>IF(ISNUMBER(FIND(analysismethod10,'III_Plan comp 438.68 {Plan 8}'!CU$15)),"",'III_Plan comp 438.68 {Plan 8}'!CU$15&amp;analysismethod10)</f>
        <v xml:space="preserve">Mandatory Provider Type Validation Analysis; 
</v>
      </c>
      <c r="FC109" s="254" t="str">
        <f>IF(ISNUMBER(FIND(analysismethod10,'III_Plan comp 438.68 {Plan 8}'!CV$15)),"",'III_Plan comp 438.68 {Plan 8}'!CV$15&amp;analysismethod10)</f>
        <v xml:space="preserve">Mandatory Provider Type Validation Analysis; 
</v>
      </c>
      <c r="FD109" s="254" t="str">
        <f>IF(ISNUMBER(FIND(analysismethod10,'III_Plan comp 438.68 {Plan 8}'!CW$15)),"",'III_Plan comp 438.68 {Plan 8}'!CW$15&amp;analysismethod10)</f>
        <v xml:space="preserve">Mandatory Provider Type Validation Analysis; 
</v>
      </c>
      <c r="FE109" s="254" t="str">
        <f>IF(ISNUMBER(FIND(analysismethod10,'III_Plan comp 438.68 {Plan 8}'!CX$15)),"",'III_Plan comp 438.68 {Plan 8}'!CX$15&amp;analysismethod10)</f>
        <v xml:space="preserve">Mandatory Provider Type Validation Analysis; 
</v>
      </c>
      <c r="FF109" s="254" t="str">
        <f>IF(ISNUMBER(FIND(analysismethod10,'III_Plan comp 438.68 {Plan 8}'!CY$15)),"",'III_Plan comp 438.68 {Plan 8}'!CY$15&amp;analysismethod10)</f>
        <v xml:space="preserve">Mandatory Provider Type Validation Analysis; 
</v>
      </c>
      <c r="FG109" s="254" t="str">
        <f>IF(ISNUMBER(FIND(analysismethod10,'III_Plan comp 438.68 {Plan 8}'!CZ$15)),"",'III_Plan comp 438.68 {Plan 8}'!CZ$15&amp;analysismethod10)</f>
        <v xml:space="preserve">Mandatory Provider Type Validation Analysis; 
</v>
      </c>
    </row>
    <row r="110" spans="62:163" ht="14.45" thickTop="1"/>
    <row r="111" spans="62:163" ht="14.45" thickBot="1"/>
    <row r="112" spans="62:163" ht="14.45" thickTop="1">
      <c r="BJ112" s="268" t="s">
        <v>120</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Geomapping; 
</v>
      </c>
      <c r="BU112" s="248" t="str">
        <f>IF(ISNUMBER(FIND(analysismethod1,'III_Plan comp 438.68 {Plan 9}'!N$15)),"",'III_Plan comp 438.68 {Plan 9}'!N$15&amp;analysismethod1)</f>
        <v xml:space="preserve">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xml:space="preserve">Plan Provider Directory Review; 
</v>
      </c>
      <c r="BL113" s="251" t="str">
        <f>IF(ISNUMBER(FIND(analysismethod2,'III_Plan comp 438.68 {Plan 9}'!E$15)),"",'III_Plan comp 438.68 {Plan 9}'!E$15&amp;analysismethod2)</f>
        <v xml:space="preserve">Plan Provider Directory Review; 
</v>
      </c>
      <c r="BM113" s="251" t="str">
        <f>IF(ISNUMBER(FIND(analysismethod2,'III_Plan comp 438.68 {Plan 9}'!F$15)),"",'III_Plan comp 438.68 {Plan 9}'!F$15&amp;analysismethod2)</f>
        <v xml:space="preserve">Plan Provider Directory Review; 
</v>
      </c>
      <c r="BN113" s="251" t="str">
        <f>IF(ISNUMBER(FIND(analysismethod2,'III_Plan comp 438.68 {Plan 9}'!G$15)),"",'III_Plan comp 438.68 {Plan 9}'!G$15&amp;analysismethod2)</f>
        <v xml:space="preserve">Plan Provider Directory Review; 
</v>
      </c>
      <c r="BO113" s="251" t="str">
        <f>IF(ISNUMBER(FIND(analysismethod2,'III_Plan comp 438.68 {Plan 9}'!H$15)),"",'III_Plan comp 438.68 {Plan 9}'!H$15&amp;analysismethod2)</f>
        <v xml:space="preserve">Plan Provider Directory Review; 
</v>
      </c>
      <c r="BP113" s="251" t="str">
        <f>IF(ISNUMBER(FIND(analysismethod2,'III_Plan comp 438.68 {Plan 9}'!I$15)),"",'III_Plan comp 438.68 {Plan 9}'!I$15&amp;analysismethod2)</f>
        <v xml:space="preserve">Plan Provider Directory Review; 
</v>
      </c>
      <c r="BQ113" s="251" t="str">
        <f>IF(ISNUMBER(FIND(analysismethod2,'III_Plan comp 438.68 {Plan 9}'!J$15)),"",'III_Plan comp 438.68 {Plan 9}'!J$15&amp;analysismethod2)</f>
        <v xml:space="preserve">Plan Provider Directory Review; 
</v>
      </c>
      <c r="BR113" s="251" t="str">
        <f>IF(ISNUMBER(FIND(analysismethod2,'III_Plan comp 438.68 {Plan 9}'!K$15)),"",'III_Plan comp 438.68 {Plan 9}'!K$15&amp;analysismethod2)</f>
        <v xml:space="preserve">Plan Provider Directory Review; 
</v>
      </c>
      <c r="BS113" s="251" t="str">
        <f>IF(ISNUMBER(FIND(analysismethod2,'III_Plan comp 438.68 {Plan 9}'!L$15)),"",'III_Plan comp 438.68 {Plan 9}'!L$15&amp;analysismethod2)</f>
        <v xml:space="preserve">Plan Provider Directory Review; 
</v>
      </c>
      <c r="BT113" s="251" t="str">
        <f>IF(ISNUMBER(FIND(analysismethod2,'III_Plan comp 438.68 {Plan 9}'!M$15)),"",'III_Plan comp 438.68 {Plan 9}'!M$15&amp;analysismethod2)</f>
        <v xml:space="preserve">Plan Provider Directory Review; 
</v>
      </c>
      <c r="BU113" s="251" t="str">
        <f>IF(ISNUMBER(FIND(analysismethod2,'III_Plan comp 438.68 {Plan 9}'!N$15)),"",'III_Plan comp 438.68 {Plan 9}'!N$15&amp;analysismethod2)</f>
        <v xml:space="preserve">Plan Provider Directory Review; 
</v>
      </c>
      <c r="BV113" s="251" t="str">
        <f>IF(ISNUMBER(FIND(analysismethod2,'III_Plan comp 438.68 {Plan 9}'!O$15)),"",'III_Plan comp 438.68 {Plan 9}'!O$15&amp;analysismethod2)</f>
        <v xml:space="preserve">Plan Provider Directory Review; 
</v>
      </c>
      <c r="BW113" s="251" t="str">
        <f>IF(ISNUMBER(FIND(analysismethod2,'III_Plan comp 438.68 {Plan 9}'!P$15)),"",'III_Plan comp 438.68 {Plan 9}'!P$15&amp;analysismethod2)</f>
        <v xml:space="preserve">Plan Provider Directory Review; 
</v>
      </c>
      <c r="BX113" s="251" t="str">
        <f>IF(ISNUMBER(FIND(analysismethod2,'III_Plan comp 438.68 {Plan 9}'!Q$15)),"",'III_Plan comp 438.68 {Plan 9}'!Q$15&amp;analysismethod2)</f>
        <v xml:space="preserve">Plan Provider Directory Review; 
</v>
      </c>
      <c r="BY113" s="251" t="str">
        <f>IF(ISNUMBER(FIND(analysismethod2,'III_Plan comp 438.68 {Plan 9}'!R$15)),"",'III_Plan comp 438.68 {Plan 9}'!R$15&amp;analysismethod2)</f>
        <v xml:space="preserve">Plan Provider Directory Review; 
</v>
      </c>
      <c r="BZ113" s="251" t="str">
        <f>IF(ISNUMBER(FIND(analysismethod2,'III_Plan comp 438.68 {Plan 9}'!S$15)),"",'III_Plan comp 438.68 {Plan 9}'!S$15&amp;analysismethod2)</f>
        <v xml:space="preserve">Plan Provider Directory Review; 
</v>
      </c>
      <c r="CA113" s="251" t="str">
        <f>IF(ISNUMBER(FIND(analysismethod2,'III_Plan comp 438.68 {Plan 9}'!T$15)),"",'III_Plan comp 438.68 {Plan 9}'!T$15&amp;analysismethod2)</f>
        <v xml:space="preserve">Plan Provider Directory Review; 
</v>
      </c>
      <c r="CB113" s="251" t="str">
        <f>IF(ISNUMBER(FIND(analysismethod2,'III_Plan comp 438.68 {Plan 9}'!U$15)),"",'III_Plan comp 438.68 {Plan 9}'!U$15&amp;analysismethod2)</f>
        <v xml:space="preserve">Plan Provider Directory Review; 
</v>
      </c>
      <c r="CC113" s="251" t="str">
        <f>IF(ISNUMBER(FIND(analysismethod2,'III_Plan comp 438.68 {Plan 9}'!V$15)),"",'III_Plan comp 438.68 {Plan 9}'!V$15&amp;analysismethod2)</f>
        <v xml:space="preserve">Plan Provider Directory Review; 
</v>
      </c>
      <c r="CD113" s="251" t="str">
        <f>IF(ISNUMBER(FIND(analysismethod2,'III_Plan comp 438.68 {Plan 9}'!W$15)),"",'III_Plan comp 438.68 {Plan 9}'!W$15&amp;analysismethod2)</f>
        <v xml:space="preserve">Plan Provider Directory Review; 
</v>
      </c>
      <c r="CE113" s="251" t="str">
        <f>IF(ISNUMBER(FIND(analysismethod2,'III_Plan comp 438.68 {Plan 9}'!X$15)),"",'III_Plan comp 438.68 {Plan 9}'!X$15&amp;analysismethod2)</f>
        <v xml:space="preserve">Plan Provider Directory Review; 
</v>
      </c>
      <c r="CF113" s="251" t="str">
        <f>IF(ISNUMBER(FIND(analysismethod2,'III_Plan comp 438.68 {Plan 9}'!Y$15)),"",'III_Plan comp 438.68 {Plan 9}'!Y$15&amp;analysismethod2)</f>
        <v xml:space="preserve">Plan Provider Directory Review; 
</v>
      </c>
      <c r="CG113" s="251" t="str">
        <f>IF(ISNUMBER(FIND(analysismethod2,'III_Plan comp 438.68 {Plan 9}'!Z$15)),"",'III_Plan comp 438.68 {Plan 9}'!Z$15&amp;analysismethod2)</f>
        <v xml:space="preserve">Plan Provider Directory Review; 
</v>
      </c>
      <c r="CH113" s="251" t="str">
        <f>IF(ISNUMBER(FIND(analysismethod2,'III_Plan comp 438.68 {Plan 9}'!AA$15)),"",'III_Plan comp 438.68 {Plan 9}'!AA$15&amp;analysismethod2)</f>
        <v xml:space="preserve">Plan Provider Directory Review; 
</v>
      </c>
      <c r="CI113" s="251" t="str">
        <f>IF(ISNUMBER(FIND(analysismethod2,'III_Plan comp 438.68 {Plan 9}'!AB$15)),"",'III_Plan comp 438.68 {Plan 9}'!AB$15&amp;analysismethod2)</f>
        <v xml:space="preserve">Plan Provider Directory Review; 
</v>
      </c>
      <c r="CJ113" s="251" t="str">
        <f>IF(ISNUMBER(FIND(analysismethod2,'III_Plan comp 438.68 {Plan 9}'!AC$15)),"",'III_Plan comp 438.68 {Plan 9}'!AC$15&amp;analysismethod2)</f>
        <v xml:space="preserve">Plan Provider Directory Review; 
</v>
      </c>
      <c r="CK113" s="251" t="str">
        <f>IF(ISNUMBER(FIND(analysismethod2,'III_Plan comp 438.68 {Plan 9}'!AD$15)),"",'III_Plan comp 438.68 {Plan 9}'!AD$15&amp;analysismethod2)</f>
        <v xml:space="preserve">Plan Provider Directory Review; 
</v>
      </c>
      <c r="CL113" s="251" t="str">
        <f>IF(ISNUMBER(FIND(analysismethod2,'III_Plan comp 438.68 {Plan 9}'!AE$15)),"",'III_Plan comp 438.68 {Plan 9}'!AE$15&amp;analysismethod2)</f>
        <v xml:space="preserve">Plan Provider Directory Review; 
</v>
      </c>
      <c r="CM113" s="251" t="str">
        <f>IF(ISNUMBER(FIND(analysismethod2,'III_Plan comp 438.68 {Plan 9}'!AF$15)),"",'III_Plan comp 438.68 {Plan 9}'!AF$15&amp;analysismethod2)</f>
        <v xml:space="preserve">Plan Provider Directory Review; 
</v>
      </c>
      <c r="CN113" s="251" t="str">
        <f>IF(ISNUMBER(FIND(analysismethod2,'III_Plan comp 438.68 {Plan 9}'!AG$15)),"",'III_Plan comp 438.68 {Plan 9}'!AG$15&amp;analysismethod2)</f>
        <v xml:space="preserve">Plan Provider Directory Review; 
</v>
      </c>
      <c r="CO113" s="251" t="str">
        <f>IF(ISNUMBER(FIND(analysismethod2,'III_Plan comp 438.68 {Plan 9}'!AH$15)),"",'III_Plan comp 438.68 {Plan 9}'!AH$15&amp;analysismethod2)</f>
        <v xml:space="preserve">Plan Provider Directory Review; 
</v>
      </c>
      <c r="CP113" s="251" t="str">
        <f>IF(ISNUMBER(FIND(analysismethod2,'III_Plan comp 438.68 {Plan 9}'!AI$15)),"",'III_Plan comp 438.68 {Plan 9}'!AI$15&amp;analysismethod2)</f>
        <v xml:space="preserve">Plan Provider Directory Review; 
</v>
      </c>
      <c r="CQ113" s="251" t="str">
        <f>IF(ISNUMBER(FIND(analysismethod2,'III_Plan comp 438.68 {Plan 9}'!AJ$15)),"",'III_Plan comp 438.68 {Plan 9}'!AJ$15&amp;analysismethod2)</f>
        <v xml:space="preserve">Plan Provider Directory Review; 
</v>
      </c>
      <c r="CR113" s="251" t="str">
        <f>IF(ISNUMBER(FIND(analysismethod2,'III_Plan comp 438.68 {Plan 9}'!AK$15)),"",'III_Plan comp 438.68 {Plan 9}'!AK$15&amp;analysismethod2)</f>
        <v xml:space="preserve">Plan Provider Directory Review; 
</v>
      </c>
      <c r="CS113" s="251" t="str">
        <f>IF(ISNUMBER(FIND(analysismethod2,'III_Plan comp 438.68 {Plan 9}'!AL$15)),"",'III_Plan comp 438.68 {Plan 9}'!AL$15&amp;analysismethod2)</f>
        <v xml:space="preserve">Plan Provider Directory Review; 
</v>
      </c>
      <c r="CT113" s="251" t="str">
        <f>IF(ISNUMBER(FIND(analysismethod2,'III_Plan comp 438.68 {Plan 9}'!AM$15)),"",'III_Plan comp 438.68 {Plan 9}'!AM$15&amp;analysismethod2)</f>
        <v xml:space="preserve">Plan Provider Directory Review; 
</v>
      </c>
      <c r="CU113" s="251" t="str">
        <f>IF(ISNUMBER(FIND(analysismethod2,'III_Plan comp 438.68 {Plan 9}'!AN$15)),"",'III_Plan comp 438.68 {Plan 9}'!AN$15&amp;analysismethod2)</f>
        <v xml:space="preserve">Plan Provider Directory Review; 
</v>
      </c>
      <c r="CV113" s="251" t="str">
        <f>IF(ISNUMBER(FIND(analysismethod2,'III_Plan comp 438.68 {Plan 9}'!AO$15)),"",'III_Plan comp 438.68 {Plan 9}'!AO$15&amp;analysismethod2)</f>
        <v xml:space="preserve">Plan Provider Directory Review; 
</v>
      </c>
      <c r="CW113" s="251" t="str">
        <f>IF(ISNUMBER(FIND(analysismethod2,'III_Plan comp 438.68 {Plan 9}'!AP$15)),"",'III_Plan comp 438.68 {Plan 9}'!AP$15&amp;analysismethod2)</f>
        <v xml:space="preserve">Plan Provider Directory Review; 
</v>
      </c>
      <c r="CX113" s="251" t="str">
        <f>IF(ISNUMBER(FIND(analysismethod2,'III_Plan comp 438.68 {Plan 9}'!AQ$15)),"",'III_Plan comp 438.68 {Plan 9}'!AQ$15&amp;analysismethod2)</f>
        <v xml:space="preserve">Plan Provider Directory Review; 
</v>
      </c>
      <c r="CY113" s="251" t="str">
        <f>IF(ISNUMBER(FIND(analysismethod2,'III_Plan comp 438.68 {Plan 9}'!AR$15)),"",'III_Plan comp 438.68 {Plan 9}'!AR$15&amp;analysismethod2)</f>
        <v xml:space="preserve">Plan Provider Directory Review; 
</v>
      </c>
      <c r="CZ113" s="251" t="str">
        <f>IF(ISNUMBER(FIND(analysismethod2,'III_Plan comp 438.68 {Plan 9}'!AS$15)),"",'III_Plan comp 438.68 {Plan 9}'!AS$15&amp;analysismethod2)</f>
        <v xml:space="preserve">Plan Provider Directory Review; 
</v>
      </c>
      <c r="DA113" s="251" t="str">
        <f>IF(ISNUMBER(FIND(analysismethod2,'III_Plan comp 438.68 {Plan 9}'!AT$15)),"",'III_Plan comp 438.68 {Plan 9}'!AT$15&amp;analysismethod2)</f>
        <v xml:space="preserve">Plan Provider Directory Review; 
</v>
      </c>
      <c r="DB113" s="251" t="str">
        <f>IF(ISNUMBER(FIND(analysismethod2,'III_Plan comp 438.68 {Plan 9}'!AU$15)),"",'III_Plan comp 438.68 {Plan 9}'!AU$15&amp;analysismethod2)</f>
        <v xml:space="preserve">Plan Provider Directory Review; 
</v>
      </c>
      <c r="DC113" s="251" t="str">
        <f>IF(ISNUMBER(FIND(analysismethod2,'III_Plan comp 438.68 {Plan 9}'!AV$15)),"",'III_Plan comp 438.68 {Plan 9}'!AV$15&amp;analysismethod2)</f>
        <v xml:space="preserve">Plan Provider Directory Review; 
</v>
      </c>
      <c r="DD113" s="251" t="str">
        <f>IF(ISNUMBER(FIND(analysismethod2,'III_Plan comp 438.68 {Plan 9}'!AW$15)),"",'III_Plan comp 438.68 {Plan 9}'!AW$15&amp;analysismethod2)</f>
        <v xml:space="preserve">Plan Provider Directory Review; 
</v>
      </c>
      <c r="DE113" s="251" t="str">
        <f>IF(ISNUMBER(FIND(analysismethod2,'III_Plan comp 438.68 {Plan 9}'!AX$15)),"",'III_Plan comp 438.68 {Plan 9}'!AX$15&amp;analysismethod2)</f>
        <v xml:space="preserve">Plan Provider Directory Review; 
</v>
      </c>
      <c r="DF113" s="251" t="str">
        <f>IF(ISNUMBER(FIND(analysismethod2,'III_Plan comp 438.68 {Plan 9}'!AY$15)),"",'III_Plan comp 438.68 {Plan 9}'!AY$15&amp;analysismethod2)</f>
        <v xml:space="preserve">Plan Provider Directory Review; 
</v>
      </c>
      <c r="DG113" s="251" t="str">
        <f>IF(ISNUMBER(FIND(analysismethod2,'III_Plan comp 438.68 {Plan 9}'!AZ$15)),"",'III_Plan comp 438.68 {Plan 9}'!AZ$15&amp;analysismethod2)</f>
        <v xml:space="preserve">Plan Provider Directory Review; 
</v>
      </c>
      <c r="DH113" s="251" t="str">
        <f>IF(ISNUMBER(FIND(analysismethod2,'III_Plan comp 438.68 {Plan 9}'!BA$15)),"",'III_Plan comp 438.68 {Plan 9}'!BA$15&amp;analysismethod2)</f>
        <v xml:space="preserve">Plan Provider Directory Review; 
</v>
      </c>
      <c r="DI113" s="251" t="str">
        <f>IF(ISNUMBER(FIND(analysismethod2,'III_Plan comp 438.68 {Plan 9}'!BB$15)),"",'III_Plan comp 438.68 {Plan 9}'!BB$15&amp;analysismethod2)</f>
        <v xml:space="preserve">Plan Provider Directory Review; 
</v>
      </c>
      <c r="DJ113" s="251" t="str">
        <f>IF(ISNUMBER(FIND(analysismethod2,'III_Plan comp 438.68 {Plan 9}'!BC$15)),"",'III_Plan comp 438.68 {Plan 9}'!BC$15&amp;analysismethod2)</f>
        <v xml:space="preserve">Plan Provider Directory Review; 
</v>
      </c>
      <c r="DK113" s="251" t="str">
        <f>IF(ISNUMBER(FIND(analysismethod2,'III_Plan comp 438.68 {Plan 9}'!BD$15)),"",'III_Plan comp 438.68 {Plan 9}'!BD$15&amp;analysismethod2)</f>
        <v xml:space="preserve">Plan Provider Directory Review; 
</v>
      </c>
      <c r="DL113" s="251" t="str">
        <f>IF(ISNUMBER(FIND(analysismethod2,'III_Plan comp 438.68 {Plan 9}'!BE$15)),"",'III_Plan comp 438.68 {Plan 9}'!BE$15&amp;analysismethod2)</f>
        <v xml:space="preserve">Plan Provider Directory Review; 
</v>
      </c>
      <c r="DM113" s="251" t="str">
        <f>IF(ISNUMBER(FIND(analysismethod2,'III_Plan comp 438.68 {Plan 9}'!BF$15)),"",'III_Plan comp 438.68 {Plan 9}'!BF$15&amp;analysismethod2)</f>
        <v xml:space="preserve">Plan Provider Directory Review; 
</v>
      </c>
      <c r="DN113" s="251" t="str">
        <f>IF(ISNUMBER(FIND(analysismethod2,'III_Plan comp 438.68 {Plan 9}'!BG$15)),"",'III_Plan comp 438.68 {Plan 9}'!BG$15&amp;analysismethod2)</f>
        <v xml:space="preserve">Plan Provider Directory Review; 
</v>
      </c>
      <c r="DO113" s="251" t="str">
        <f>IF(ISNUMBER(FIND(analysismethod2,'III_Plan comp 438.68 {Plan 9}'!BH$15)),"",'III_Plan comp 438.68 {Plan 9}'!BH$15&amp;analysismethod2)</f>
        <v xml:space="preserve">Plan Provider Directory Review; 
</v>
      </c>
      <c r="DP113" s="251" t="str">
        <f>IF(ISNUMBER(FIND(analysismethod2,'III_Plan comp 438.68 {Plan 9}'!BI$15)),"",'III_Plan comp 438.68 {Plan 9}'!BI$15&amp;analysismethod2)</f>
        <v xml:space="preserve">Plan Provider Directory Review; 
</v>
      </c>
      <c r="DQ113" s="251" t="str">
        <f>IF(ISNUMBER(FIND(analysismethod2,'III_Plan comp 438.68 {Plan 9}'!BJ$15)),"",'III_Plan comp 438.68 {Plan 9}'!BJ$15&amp;analysismethod2)</f>
        <v xml:space="preserve">Plan Provider Directory Review; 
</v>
      </c>
      <c r="DR113" s="251" t="str">
        <f>IF(ISNUMBER(FIND(analysismethod2,'III_Plan comp 438.68 {Plan 9}'!BK$15)),"",'III_Plan comp 438.68 {Plan 9}'!BK$15&amp;analysismethod2)</f>
        <v xml:space="preserve">Plan Provider Directory Review; 
</v>
      </c>
      <c r="DS113" s="251" t="str">
        <f>IF(ISNUMBER(FIND(analysismethod2,'III_Plan comp 438.68 {Plan 9}'!BL$15)),"",'III_Plan comp 438.68 {Plan 9}'!BL$15&amp;analysismethod2)</f>
        <v xml:space="preserve">Plan Provider Directory Review; 
</v>
      </c>
      <c r="DT113" s="251" t="str">
        <f>IF(ISNUMBER(FIND(analysismethod2,'III_Plan comp 438.68 {Plan 9}'!BM$15)),"",'III_Plan comp 438.68 {Plan 9}'!BM$15&amp;analysismethod2)</f>
        <v xml:space="preserve">Plan Provider Directory Review; 
</v>
      </c>
      <c r="DU113" s="251" t="str">
        <f>IF(ISNUMBER(FIND(analysismethod2,'III_Plan comp 438.68 {Plan 9}'!BN$15)),"",'III_Plan comp 438.68 {Plan 9}'!BN$15&amp;analysismethod2)</f>
        <v xml:space="preserve">Plan Provider Directory Review; 
</v>
      </c>
      <c r="DV113" s="251" t="str">
        <f>IF(ISNUMBER(FIND(analysismethod2,'III_Plan comp 438.68 {Plan 9}'!BO$15)),"",'III_Plan comp 438.68 {Plan 9}'!BO$15&amp;analysismethod2)</f>
        <v xml:space="preserve">Plan Provider Directory Review; 
</v>
      </c>
      <c r="DW113" s="251" t="str">
        <f>IF(ISNUMBER(FIND(analysismethod2,'III_Plan comp 438.68 {Plan 9}'!BP$15)),"",'III_Plan comp 438.68 {Plan 9}'!BP$15&amp;analysismethod2)</f>
        <v xml:space="preserve">Plan Provider Directory Review; 
</v>
      </c>
      <c r="DX113" s="251" t="str">
        <f>IF(ISNUMBER(FIND(analysismethod2,'III_Plan comp 438.68 {Plan 9}'!BQ$15)),"",'III_Plan comp 438.68 {Plan 9}'!BQ$15&amp;analysismethod2)</f>
        <v xml:space="preserve">Plan Provider Directory Review; 
</v>
      </c>
      <c r="DY113" s="251" t="str">
        <f>IF(ISNUMBER(FIND(analysismethod2,'III_Plan comp 438.68 {Plan 9}'!BR$15)),"",'III_Plan comp 438.68 {Plan 9}'!BR$15&amp;analysismethod2)</f>
        <v xml:space="preserve">Plan Provider Directory Review; 
</v>
      </c>
      <c r="DZ113" s="251" t="str">
        <f>IF(ISNUMBER(FIND(analysismethod2,'III_Plan comp 438.68 {Plan 9}'!BS$15)),"",'III_Plan comp 438.68 {Plan 9}'!BS$15&amp;analysismethod2)</f>
        <v xml:space="preserve">Plan Provider Directory Review; 
</v>
      </c>
      <c r="EA113" s="251" t="str">
        <f>IF(ISNUMBER(FIND(analysismethod2,'III_Plan comp 438.68 {Plan 9}'!BT$15)),"",'III_Plan comp 438.68 {Plan 9}'!BT$15&amp;analysismethod2)</f>
        <v xml:space="preserve">Plan Provider Directory Review; 
</v>
      </c>
      <c r="EB113" s="251" t="str">
        <f>IF(ISNUMBER(FIND(analysismethod2,'III_Plan comp 438.68 {Plan 9}'!BU$15)),"",'III_Plan comp 438.68 {Plan 9}'!BU$15&amp;analysismethod2)</f>
        <v xml:space="preserve">Plan Provider Directory Review; 
</v>
      </c>
      <c r="EC113" s="251" t="str">
        <f>IF(ISNUMBER(FIND(analysismethod2,'III_Plan comp 438.68 {Plan 9}'!BV$15)),"",'III_Plan comp 438.68 {Plan 9}'!BV$15&amp;analysismethod2)</f>
        <v xml:space="preserve">Plan Provider Directory Review; 
</v>
      </c>
      <c r="ED113" s="251" t="str">
        <f>IF(ISNUMBER(FIND(analysismethod2,'III_Plan comp 438.68 {Plan 9}'!BW$15)),"",'III_Plan comp 438.68 {Plan 9}'!BW$15&amp;analysismethod2)</f>
        <v xml:space="preserve">Plan Provider Directory Review; 
</v>
      </c>
      <c r="EE113" s="251" t="str">
        <f>IF(ISNUMBER(FIND(analysismethod2,'III_Plan comp 438.68 {Plan 9}'!BX$15)),"",'III_Plan comp 438.68 {Plan 9}'!BX$15&amp;analysismethod2)</f>
        <v xml:space="preserve">Plan Provider Directory Review; 
</v>
      </c>
      <c r="EF113" s="251" t="str">
        <f>IF(ISNUMBER(FIND(analysismethod2,'III_Plan comp 438.68 {Plan 9}'!BY$15)),"",'III_Plan comp 438.68 {Plan 9}'!BY$15&amp;analysismethod2)</f>
        <v xml:space="preserve">Plan Provider Directory Review; 
</v>
      </c>
      <c r="EG113" s="251" t="str">
        <f>IF(ISNUMBER(FIND(analysismethod2,'III_Plan comp 438.68 {Plan 9}'!BZ$15)),"",'III_Plan comp 438.68 {Plan 9}'!BZ$15&amp;analysismethod2)</f>
        <v xml:space="preserve">Plan Provider Directory Review; 
</v>
      </c>
      <c r="EH113" s="251" t="str">
        <f>IF(ISNUMBER(FIND(analysismethod2,'III_Plan comp 438.68 {Plan 9}'!CA$15)),"",'III_Plan comp 438.68 {Plan 9}'!CA$15&amp;analysismethod2)</f>
        <v xml:space="preserve">Plan Provider Directory Review; 
</v>
      </c>
      <c r="EI113" s="251" t="str">
        <f>IF(ISNUMBER(FIND(analysismethod2,'III_Plan comp 438.68 {Plan 9}'!CB$15)),"",'III_Plan comp 438.68 {Plan 9}'!CB$15&amp;analysismethod2)</f>
        <v xml:space="preserve">Plan Provider Directory Review; 
</v>
      </c>
      <c r="EJ113" s="251" t="str">
        <f>IF(ISNUMBER(FIND(analysismethod2,'III_Plan comp 438.68 {Plan 9}'!CC$15)),"",'III_Plan comp 438.68 {Plan 9}'!CC$15&amp;analysismethod2)</f>
        <v xml:space="preserve">Plan Provider Directory Review; 
</v>
      </c>
      <c r="EK113" s="251" t="str">
        <f>IF(ISNUMBER(FIND(analysismethod2,'III_Plan comp 438.68 {Plan 9}'!CD$15)),"",'III_Plan comp 438.68 {Plan 9}'!CD$15&amp;analysismethod2)</f>
        <v xml:space="preserve">Plan Provider Directory Review; 
</v>
      </c>
      <c r="EL113" s="251" t="str">
        <f>IF(ISNUMBER(FIND(analysismethod2,'III_Plan comp 438.68 {Plan 9}'!CE$15)),"",'III_Plan comp 438.68 {Plan 9}'!CE$15&amp;analysismethod2)</f>
        <v xml:space="preserve">Plan Provider Directory Review; 
</v>
      </c>
      <c r="EM113" s="251" t="str">
        <f>IF(ISNUMBER(FIND(analysismethod2,'III_Plan comp 438.68 {Plan 9}'!CF$15)),"",'III_Plan comp 438.68 {Plan 9}'!CF$15&amp;analysismethod2)</f>
        <v xml:space="preserve">Plan Provider Directory Review; 
</v>
      </c>
      <c r="EN113" s="251" t="str">
        <f>IF(ISNUMBER(FIND(analysismethod2,'III_Plan comp 438.68 {Plan 9}'!CG$15)),"",'III_Plan comp 438.68 {Plan 9}'!CG$15&amp;analysismethod2)</f>
        <v xml:space="preserve">Plan Provider Directory Review; 
</v>
      </c>
      <c r="EO113" s="251" t="str">
        <f>IF(ISNUMBER(FIND(analysismethod2,'III_Plan comp 438.68 {Plan 9}'!CH$15)),"",'III_Plan comp 438.68 {Plan 9}'!CH$15&amp;analysismethod2)</f>
        <v xml:space="preserve">Plan Provider Directory Review; 
</v>
      </c>
      <c r="EP113" s="251" t="str">
        <f>IF(ISNUMBER(FIND(analysismethod2,'III_Plan comp 438.68 {Plan 9}'!CI$15)),"",'III_Plan comp 438.68 {Plan 9}'!CI$15&amp;analysismethod2)</f>
        <v xml:space="preserve">Plan Provider Directory Review; 
</v>
      </c>
      <c r="EQ113" s="251" t="str">
        <f>IF(ISNUMBER(FIND(analysismethod2,'III_Plan comp 438.68 {Plan 9}'!CJ$15)),"",'III_Plan comp 438.68 {Plan 9}'!CJ$15&amp;analysismethod2)</f>
        <v xml:space="preserve">Plan Provider Directory Review; 
</v>
      </c>
      <c r="ER113" s="251" t="str">
        <f>IF(ISNUMBER(FIND(analysismethod2,'III_Plan comp 438.68 {Plan 9}'!CK$15)),"",'III_Plan comp 438.68 {Plan 9}'!CK$15&amp;analysismethod2)</f>
        <v xml:space="preserve">Plan Provider Directory Review; 
</v>
      </c>
      <c r="ES113" s="251" t="str">
        <f>IF(ISNUMBER(FIND(analysismethod2,'III_Plan comp 438.68 {Plan 9}'!CL$15)),"",'III_Plan comp 438.68 {Plan 9}'!CL$15&amp;analysismethod2)</f>
        <v xml:space="preserve">Plan Provider Directory Review; 
</v>
      </c>
      <c r="ET113" s="251" t="str">
        <f>IF(ISNUMBER(FIND(analysismethod2,'III_Plan comp 438.68 {Plan 9}'!CM$15)),"",'III_Plan comp 438.68 {Plan 9}'!CM$15&amp;analysismethod2)</f>
        <v xml:space="preserve">Plan Provider Directory Review; 
</v>
      </c>
      <c r="EU113" s="251" t="str">
        <f>IF(ISNUMBER(FIND(analysismethod2,'III_Plan comp 438.68 {Plan 9}'!CN$15)),"",'III_Plan comp 438.68 {Plan 9}'!CN$15&amp;analysismethod2)</f>
        <v xml:space="preserve">Plan Provider Directory Review; 
</v>
      </c>
      <c r="EV113" s="251" t="str">
        <f>IF(ISNUMBER(FIND(analysismethod2,'III_Plan comp 438.68 {Plan 9}'!CO$15)),"",'III_Plan comp 438.68 {Plan 9}'!CO$15&amp;analysismethod2)</f>
        <v xml:space="preserve">Plan Provider Directory Review; 
</v>
      </c>
      <c r="EW113" s="251" t="str">
        <f>IF(ISNUMBER(FIND(analysismethod2,'III_Plan comp 438.68 {Plan 9}'!CP$15)),"",'III_Plan comp 438.68 {Plan 9}'!CP$15&amp;analysismethod2)</f>
        <v xml:space="preserve">Plan Provider Directory Review; 
</v>
      </c>
      <c r="EX113" s="251" t="str">
        <f>IF(ISNUMBER(FIND(analysismethod2,'III_Plan comp 438.68 {Plan 9}'!CQ$15)),"",'III_Plan comp 438.68 {Plan 9}'!CQ$15&amp;analysismethod2)</f>
        <v xml:space="preserve">Plan Provider Directory Review; 
</v>
      </c>
      <c r="EY113" s="251" t="str">
        <f>IF(ISNUMBER(FIND(analysismethod2,'III_Plan comp 438.68 {Plan 9}'!CR$15)),"",'III_Plan comp 438.68 {Plan 9}'!CR$15&amp;analysismethod2)</f>
        <v xml:space="preserve">Plan Provider Directory Review; 
</v>
      </c>
      <c r="EZ113" s="251" t="str">
        <f>IF(ISNUMBER(FIND(analysismethod2,'III_Plan comp 438.68 {Plan 9}'!CS$15)),"",'III_Plan comp 438.68 {Plan 9}'!CS$15&amp;analysismethod2)</f>
        <v xml:space="preserve">Plan Provider Directory Review; 
</v>
      </c>
      <c r="FA113" s="251" t="str">
        <f>IF(ISNUMBER(FIND(analysismethod2,'III_Plan comp 438.68 {Plan 9}'!CT$15)),"",'III_Plan comp 438.68 {Plan 9}'!CT$15&amp;analysismethod2)</f>
        <v xml:space="preserve">Plan Provider Directory Review; 
</v>
      </c>
      <c r="FB113" s="251" t="str">
        <f>IF(ISNUMBER(FIND(analysismethod2,'III_Plan comp 438.68 {Plan 9}'!CU$15)),"",'III_Plan comp 438.68 {Plan 9}'!CU$15&amp;analysismethod2)</f>
        <v xml:space="preserve">Plan Provider Directory Review; 
</v>
      </c>
      <c r="FC113" s="251" t="str">
        <f>IF(ISNUMBER(FIND(analysismethod2,'III_Plan comp 438.68 {Plan 9}'!CV$15)),"",'III_Plan comp 438.68 {Plan 9}'!CV$15&amp;analysismethod2)</f>
        <v xml:space="preserve">Plan Provider Directory Review; 
</v>
      </c>
      <c r="FD113" s="251" t="str">
        <f>IF(ISNUMBER(FIND(analysismethod2,'III_Plan comp 438.68 {Plan 9}'!CW$15)),"",'III_Plan comp 438.68 {Plan 9}'!CW$15&amp;analysismethod2)</f>
        <v xml:space="preserve">Plan Provider Directory Review; 
</v>
      </c>
      <c r="FE113" s="251" t="str">
        <f>IF(ISNUMBER(FIND(analysismethod2,'III_Plan comp 438.68 {Plan 9}'!CX$15)),"",'III_Plan comp 438.68 {Plan 9}'!CX$15&amp;analysismethod2)</f>
        <v xml:space="preserve">Plan Provider Directory Review; 
</v>
      </c>
      <c r="FF113" s="251" t="str">
        <f>IF(ISNUMBER(FIND(analysismethod2,'III_Plan comp 438.68 {Plan 9}'!CY$15)),"",'III_Plan comp 438.68 {Plan 9}'!CY$15&amp;analysismethod2)</f>
        <v xml:space="preserve">Plan Provider Directory Review; 
</v>
      </c>
      <c r="FG113" s="251" t="str">
        <f>IF(ISNUMBER(FIND(analysismethod2,'III_Plan comp 438.68 {Plan 9}'!CZ$15)),"",'III_Plan comp 438.68 {Plan 9}'!CZ$15&amp;analysismethod2)</f>
        <v xml:space="preserve">Plan Provider Directory Review;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xml:space="preserve">Review of Grievances Related to Access; 
</v>
      </c>
      <c r="BL117" s="251" t="str">
        <f>IF(ISNUMBER(FIND(analysismethod6,'III_Plan comp 438.68 {Plan 9}'!E$15)),"",'III_Plan comp 438.68 {Plan 9}'!E$15&amp;analysismethod6)</f>
        <v xml:space="preserve">Review of Grievances Related to Access; 
</v>
      </c>
      <c r="BM117" s="251" t="str">
        <f>IF(ISNUMBER(FIND(analysismethod6,'III_Plan comp 438.68 {Plan 9}'!F$15)),"",'III_Plan comp 438.68 {Plan 9}'!F$15&amp;analysismethod6)</f>
        <v xml:space="preserve">Review of Grievances Related to Access; 
</v>
      </c>
      <c r="BN117" s="251" t="str">
        <f>IF(ISNUMBER(FIND(analysismethod6,'III_Plan comp 438.68 {Plan 9}'!G$15)),"",'III_Plan comp 438.68 {Plan 9}'!G$15&amp;analysismethod6)</f>
        <v xml:space="preserve">Review of Grievances Related to Access; 
</v>
      </c>
      <c r="BO117" s="251" t="str">
        <f>IF(ISNUMBER(FIND(analysismethod6,'III_Plan comp 438.68 {Plan 9}'!H$15)),"",'III_Plan comp 438.68 {Plan 9}'!H$15&amp;analysismethod6)</f>
        <v xml:space="preserve">Review of Grievances Related to Access; 
</v>
      </c>
      <c r="BP117" s="251" t="str">
        <f>IF(ISNUMBER(FIND(analysismethod6,'III_Plan comp 438.68 {Plan 9}'!I$15)),"",'III_Plan comp 438.68 {Plan 9}'!I$15&amp;analysismethod6)</f>
        <v xml:space="preserve">Review of Grievances Related to Access; 
</v>
      </c>
      <c r="BQ117" s="251" t="str">
        <f>IF(ISNUMBER(FIND(analysismethod6,'III_Plan comp 438.68 {Plan 9}'!J$15)),"",'III_Plan comp 438.68 {Plan 9}'!J$15&amp;analysismethod6)</f>
        <v xml:space="preserve">Review of Grievances Related to Access; 
</v>
      </c>
      <c r="BR117" s="251" t="str">
        <f>IF(ISNUMBER(FIND(analysismethod6,'III_Plan comp 438.68 {Plan 9}'!K$15)),"",'III_Plan comp 438.68 {Plan 9}'!K$15&amp;analysismethod6)</f>
        <v xml:space="preserve">Review of Grievances Related to Access; 
</v>
      </c>
      <c r="BS117" s="251" t="str">
        <f>IF(ISNUMBER(FIND(analysismethod6,'III_Plan comp 438.68 {Plan 9}'!L$15)),"",'III_Plan comp 438.68 {Plan 9}'!L$15&amp;analysismethod6)</f>
        <v xml:space="preserve">Review of Grievances Related to Access; 
</v>
      </c>
      <c r="BT117" s="251" t="str">
        <f>IF(ISNUMBER(FIND(analysismethod6,'III_Plan comp 438.68 {Plan 9}'!M$15)),"",'III_Plan comp 438.68 {Plan 9}'!M$15&amp;analysismethod6)</f>
        <v xml:space="preserve">Review of Grievances Related to Access; 
</v>
      </c>
      <c r="BU117" s="251" t="str">
        <f>IF(ISNUMBER(FIND(analysismethod6,'III_Plan comp 438.68 {Plan 9}'!N$15)),"",'III_Plan comp 438.68 {Plan 9}'!N$15&amp;analysismethod6)</f>
        <v xml:space="preserve">Review of Grievances Related to Access; 
</v>
      </c>
      <c r="BV117" s="251" t="str">
        <f>IF(ISNUMBER(FIND(analysismethod6,'III_Plan comp 438.68 {Plan 9}'!O$15)),"",'III_Plan comp 438.68 {Plan 9}'!O$15&amp;analysismethod6)</f>
        <v xml:space="preserve">Review of Grievances Related to Access; 
</v>
      </c>
      <c r="BW117" s="251" t="str">
        <f>IF(ISNUMBER(FIND(analysismethod6,'III_Plan comp 438.68 {Plan 9}'!P$15)),"",'III_Plan comp 438.68 {Plan 9}'!P$15&amp;analysismethod6)</f>
        <v xml:space="preserve">Review of Grievances Related to Access; 
</v>
      </c>
      <c r="BX117" s="251" t="str">
        <f>IF(ISNUMBER(FIND(analysismethod6,'III_Plan comp 438.68 {Plan 9}'!Q$15)),"",'III_Plan comp 438.68 {Plan 9}'!Q$15&amp;analysismethod6)</f>
        <v xml:space="preserve">Review of Grievances Related to Access; 
</v>
      </c>
      <c r="BY117" s="251" t="str">
        <f>IF(ISNUMBER(FIND(analysismethod6,'III_Plan comp 438.68 {Plan 9}'!R$15)),"",'III_Plan comp 438.68 {Plan 9}'!R$15&amp;analysismethod6)</f>
        <v xml:space="preserve">Review of Grievances Related to Access; 
</v>
      </c>
      <c r="BZ117" s="251" t="str">
        <f>IF(ISNUMBER(FIND(analysismethod6,'III_Plan comp 438.68 {Plan 9}'!S$15)),"",'III_Plan comp 438.68 {Plan 9}'!S$15&amp;analysismethod6)</f>
        <v xml:space="preserve">Review of Grievances Related to Access; 
</v>
      </c>
      <c r="CA117" s="251" t="str">
        <f>IF(ISNUMBER(FIND(analysismethod6,'III_Plan comp 438.68 {Plan 9}'!T$15)),"",'III_Plan comp 438.68 {Plan 9}'!T$15&amp;analysismethod6)</f>
        <v xml:space="preserve">Review of Grievances Related to Access; 
</v>
      </c>
      <c r="CB117" s="251" t="str">
        <f>IF(ISNUMBER(FIND(analysismethod6,'III_Plan comp 438.68 {Plan 9}'!U$15)),"",'III_Plan comp 438.68 {Plan 9}'!U$15&amp;analysismethod6)</f>
        <v xml:space="preserve">Review of Grievances Related to Access; 
</v>
      </c>
      <c r="CC117" s="251" t="str">
        <f>IF(ISNUMBER(FIND(analysismethod6,'III_Plan comp 438.68 {Plan 9}'!V$15)),"",'III_Plan comp 438.68 {Plan 9}'!V$15&amp;analysismethod6)</f>
        <v xml:space="preserve">Review of Grievances Related to Access; 
</v>
      </c>
      <c r="CD117" s="251" t="str">
        <f>IF(ISNUMBER(FIND(analysismethod6,'III_Plan comp 438.68 {Plan 9}'!W$15)),"",'III_Plan comp 438.68 {Plan 9}'!W$15&amp;analysismethod6)</f>
        <v xml:space="preserve">Review of Grievances Related to Access; 
</v>
      </c>
      <c r="CE117" s="251" t="str">
        <f>IF(ISNUMBER(FIND(analysismethod6,'III_Plan comp 438.68 {Plan 9}'!X$15)),"",'III_Plan comp 438.68 {Plan 9}'!X$15&amp;analysismethod6)</f>
        <v xml:space="preserve">Review of Grievances Related to Access; 
</v>
      </c>
      <c r="CF117" s="251" t="str">
        <f>IF(ISNUMBER(FIND(analysismethod6,'III_Plan comp 438.68 {Plan 9}'!Y$15)),"",'III_Plan comp 438.68 {Plan 9}'!Y$15&amp;analysismethod6)</f>
        <v xml:space="preserve">Review of Grievances Related to Access; 
</v>
      </c>
      <c r="CG117" s="251" t="str">
        <f>IF(ISNUMBER(FIND(analysismethod6,'III_Plan comp 438.68 {Plan 9}'!Z$15)),"",'III_Plan comp 438.68 {Plan 9}'!Z$15&amp;analysismethod6)</f>
        <v xml:space="preserve">Review of Grievances Related to Access; 
</v>
      </c>
      <c r="CH117" s="251" t="str">
        <f>IF(ISNUMBER(FIND(analysismethod6,'III_Plan comp 438.68 {Plan 9}'!AA$15)),"",'III_Plan comp 438.68 {Plan 9}'!AA$15&amp;analysismethod6)</f>
        <v xml:space="preserve">Review of Grievances Related to Access; 
</v>
      </c>
      <c r="CI117" s="251" t="str">
        <f>IF(ISNUMBER(FIND(analysismethod6,'III_Plan comp 438.68 {Plan 9}'!AB$15)),"",'III_Plan comp 438.68 {Plan 9}'!AB$15&amp;analysismethod6)</f>
        <v xml:space="preserve">Review of Grievances Related to Access; 
</v>
      </c>
      <c r="CJ117" s="251" t="str">
        <f>IF(ISNUMBER(FIND(analysismethod6,'III_Plan comp 438.68 {Plan 9}'!AC$15)),"",'III_Plan comp 438.68 {Plan 9}'!AC$15&amp;analysismethod6)</f>
        <v xml:space="preserve">Review of Grievances Related to Access; 
</v>
      </c>
      <c r="CK117" s="251" t="str">
        <f>IF(ISNUMBER(FIND(analysismethod6,'III_Plan comp 438.68 {Plan 9}'!AD$15)),"",'III_Plan comp 438.68 {Plan 9}'!AD$15&amp;analysismethod6)</f>
        <v xml:space="preserve">Review of Grievances Related to Access; 
</v>
      </c>
      <c r="CL117" s="251" t="str">
        <f>IF(ISNUMBER(FIND(analysismethod6,'III_Plan comp 438.68 {Plan 9}'!AE$15)),"",'III_Plan comp 438.68 {Plan 9}'!AE$15&amp;analysismethod6)</f>
        <v xml:space="preserve">Review of Grievances Related to Access; 
</v>
      </c>
      <c r="CM117" s="251" t="str">
        <f>IF(ISNUMBER(FIND(analysismethod6,'III_Plan comp 438.68 {Plan 9}'!AF$15)),"",'III_Plan comp 438.68 {Plan 9}'!AF$15&amp;analysismethod6)</f>
        <v xml:space="preserve">Review of Grievances Related to Access; 
</v>
      </c>
      <c r="CN117" s="251" t="str">
        <f>IF(ISNUMBER(FIND(analysismethod6,'III_Plan comp 438.68 {Plan 9}'!AG$15)),"",'III_Plan comp 438.68 {Plan 9}'!AG$15&amp;analysismethod6)</f>
        <v xml:space="preserve">Review of Grievances Related to Access; 
</v>
      </c>
      <c r="CO117" s="251" t="str">
        <f>IF(ISNUMBER(FIND(analysismethod6,'III_Plan comp 438.68 {Plan 9}'!AH$15)),"",'III_Plan comp 438.68 {Plan 9}'!AH$15&amp;analysismethod6)</f>
        <v xml:space="preserve">Review of Grievances Related to Access; 
</v>
      </c>
      <c r="CP117" s="251" t="str">
        <f>IF(ISNUMBER(FIND(analysismethod6,'III_Plan comp 438.68 {Plan 9}'!AI$15)),"",'III_Plan comp 438.68 {Plan 9}'!AI$15&amp;analysismethod6)</f>
        <v xml:space="preserve">Review of Grievances Related to Access; 
</v>
      </c>
      <c r="CQ117" s="251" t="str">
        <f>IF(ISNUMBER(FIND(analysismethod6,'III_Plan comp 438.68 {Plan 9}'!AJ$15)),"",'III_Plan comp 438.68 {Plan 9}'!AJ$15&amp;analysismethod6)</f>
        <v xml:space="preserve">Review of Grievances Related to Access; 
</v>
      </c>
      <c r="CR117" s="251" t="str">
        <f>IF(ISNUMBER(FIND(analysismethod6,'III_Plan comp 438.68 {Plan 9}'!AK$15)),"",'III_Plan comp 438.68 {Plan 9}'!AK$15&amp;analysismethod6)</f>
        <v xml:space="preserve">Review of Grievances Related to Access; 
</v>
      </c>
      <c r="CS117" s="251" t="str">
        <f>IF(ISNUMBER(FIND(analysismethod6,'III_Plan comp 438.68 {Plan 9}'!AL$15)),"",'III_Plan comp 438.68 {Plan 9}'!AL$15&amp;analysismethod6)</f>
        <v xml:space="preserve">Review of Grievances Related to Access; 
</v>
      </c>
      <c r="CT117" s="251" t="str">
        <f>IF(ISNUMBER(FIND(analysismethod6,'III_Plan comp 438.68 {Plan 9}'!AM$15)),"",'III_Plan comp 438.68 {Plan 9}'!AM$15&amp;analysismethod6)</f>
        <v xml:space="preserve">Review of Grievances Related to Access; 
</v>
      </c>
      <c r="CU117" s="251" t="str">
        <f>IF(ISNUMBER(FIND(analysismethod6,'III_Plan comp 438.68 {Plan 9}'!AN$15)),"",'III_Plan comp 438.68 {Plan 9}'!AN$15&amp;analysismethod6)</f>
        <v xml:space="preserve">Review of Grievances Related to Access; 
</v>
      </c>
      <c r="CV117" s="251" t="str">
        <f>IF(ISNUMBER(FIND(analysismethod6,'III_Plan comp 438.68 {Plan 9}'!AO$15)),"",'III_Plan comp 438.68 {Plan 9}'!AO$15&amp;analysismethod6)</f>
        <v xml:space="preserve">Review of Grievances Related to Access; 
</v>
      </c>
      <c r="CW117" s="251" t="str">
        <f>IF(ISNUMBER(FIND(analysismethod6,'III_Plan comp 438.68 {Plan 9}'!AP$15)),"",'III_Plan comp 438.68 {Plan 9}'!AP$15&amp;analysismethod6)</f>
        <v xml:space="preserve">Review of Grievances Related to Access; 
</v>
      </c>
      <c r="CX117" s="251" t="str">
        <f>IF(ISNUMBER(FIND(analysismethod6,'III_Plan comp 438.68 {Plan 9}'!AQ$15)),"",'III_Plan comp 438.68 {Plan 9}'!AQ$15&amp;analysismethod6)</f>
        <v xml:space="preserve">Review of Grievances Related to Access; 
</v>
      </c>
      <c r="CY117" s="251" t="str">
        <f>IF(ISNUMBER(FIND(analysismethod6,'III_Plan comp 438.68 {Plan 9}'!AR$15)),"",'III_Plan comp 438.68 {Plan 9}'!AR$15&amp;analysismethod6)</f>
        <v xml:space="preserve">Review of Grievances Related to Access; 
</v>
      </c>
      <c r="CZ117" s="251" t="str">
        <f>IF(ISNUMBER(FIND(analysismethod6,'III_Plan comp 438.68 {Plan 9}'!AS$15)),"",'III_Plan comp 438.68 {Plan 9}'!AS$15&amp;analysismethod6)</f>
        <v xml:space="preserve">Review of Grievances Related to Access; 
</v>
      </c>
      <c r="DA117" s="251" t="str">
        <f>IF(ISNUMBER(FIND(analysismethod6,'III_Plan comp 438.68 {Plan 9}'!AT$15)),"",'III_Plan comp 438.68 {Plan 9}'!AT$15&amp;analysismethod6)</f>
        <v xml:space="preserve">Review of Grievances Related to Access; 
</v>
      </c>
      <c r="DB117" s="251" t="str">
        <f>IF(ISNUMBER(FIND(analysismethod6,'III_Plan comp 438.68 {Plan 9}'!AU$15)),"",'III_Plan comp 438.68 {Plan 9}'!AU$15&amp;analysismethod6)</f>
        <v xml:space="preserve">Review of Grievances Related to Access; 
</v>
      </c>
      <c r="DC117" s="251" t="str">
        <f>IF(ISNUMBER(FIND(analysismethod6,'III_Plan comp 438.68 {Plan 9}'!AV$15)),"",'III_Plan comp 438.68 {Plan 9}'!AV$15&amp;analysismethod6)</f>
        <v xml:space="preserve">Review of Grievances Related to Access; 
</v>
      </c>
      <c r="DD117" s="251" t="str">
        <f>IF(ISNUMBER(FIND(analysismethod6,'III_Plan comp 438.68 {Plan 9}'!AW$15)),"",'III_Plan comp 438.68 {Plan 9}'!AW$15&amp;analysismethod6)</f>
        <v xml:space="preserve">Review of Grievances Related to Access; 
</v>
      </c>
      <c r="DE117" s="251" t="str">
        <f>IF(ISNUMBER(FIND(analysismethod6,'III_Plan comp 438.68 {Plan 9}'!AX$15)),"",'III_Plan comp 438.68 {Plan 9}'!AX$15&amp;analysismethod6)</f>
        <v xml:space="preserve">Review of Grievances Related to Access; 
</v>
      </c>
      <c r="DF117" s="251" t="str">
        <f>IF(ISNUMBER(FIND(analysismethod6,'III_Plan comp 438.68 {Plan 9}'!AY$15)),"",'III_Plan comp 438.68 {Plan 9}'!AY$15&amp;analysismethod6)</f>
        <v xml:space="preserve">Review of Grievances Related to Access; 
</v>
      </c>
      <c r="DG117" s="251" t="str">
        <f>IF(ISNUMBER(FIND(analysismethod6,'III_Plan comp 438.68 {Plan 9}'!AZ$15)),"",'III_Plan comp 438.68 {Plan 9}'!AZ$15&amp;analysismethod6)</f>
        <v xml:space="preserve">Review of Grievances Related to Access; 
</v>
      </c>
      <c r="DH117" s="251" t="str">
        <f>IF(ISNUMBER(FIND(analysismethod6,'III_Plan comp 438.68 {Plan 9}'!BA$15)),"",'III_Plan comp 438.68 {Plan 9}'!BA$15&amp;analysismethod6)</f>
        <v xml:space="preserve">Review of Grievances Related to Access; 
</v>
      </c>
      <c r="DI117" s="251" t="str">
        <f>IF(ISNUMBER(FIND(analysismethod6,'III_Plan comp 438.68 {Plan 9}'!BB$15)),"",'III_Plan comp 438.68 {Plan 9}'!BB$15&amp;analysismethod6)</f>
        <v xml:space="preserve">Review of Grievances Related to Access; 
</v>
      </c>
      <c r="DJ117" s="251" t="str">
        <f>IF(ISNUMBER(FIND(analysismethod6,'III_Plan comp 438.68 {Plan 9}'!BC$15)),"",'III_Plan comp 438.68 {Plan 9}'!BC$15&amp;analysismethod6)</f>
        <v xml:space="preserve">Review of Grievances Related to Access; 
</v>
      </c>
      <c r="DK117" s="251" t="str">
        <f>IF(ISNUMBER(FIND(analysismethod6,'III_Plan comp 438.68 {Plan 9}'!BD$15)),"",'III_Plan comp 438.68 {Plan 9}'!BD$15&amp;analysismethod6)</f>
        <v xml:space="preserve">Review of Grievances Related to Access; 
</v>
      </c>
      <c r="DL117" s="251" t="str">
        <f>IF(ISNUMBER(FIND(analysismethod6,'III_Plan comp 438.68 {Plan 9}'!BE$15)),"",'III_Plan comp 438.68 {Plan 9}'!BE$15&amp;analysismethod6)</f>
        <v xml:space="preserve">Review of Grievances Related to Access; 
</v>
      </c>
      <c r="DM117" s="251" t="str">
        <f>IF(ISNUMBER(FIND(analysismethod6,'III_Plan comp 438.68 {Plan 9}'!BF$15)),"",'III_Plan comp 438.68 {Plan 9}'!BF$15&amp;analysismethod6)</f>
        <v xml:space="preserve">Review of Grievances Related to Access; 
</v>
      </c>
      <c r="DN117" s="251" t="str">
        <f>IF(ISNUMBER(FIND(analysismethod6,'III_Plan comp 438.68 {Plan 9}'!BG$15)),"",'III_Plan comp 438.68 {Plan 9}'!BG$15&amp;analysismethod6)</f>
        <v xml:space="preserve">Review of Grievances Related to Access; 
</v>
      </c>
      <c r="DO117" s="251" t="str">
        <f>IF(ISNUMBER(FIND(analysismethod6,'III_Plan comp 438.68 {Plan 9}'!BH$15)),"",'III_Plan comp 438.68 {Plan 9}'!BH$15&amp;analysismethod6)</f>
        <v xml:space="preserve">Review of Grievances Related to Access; 
</v>
      </c>
      <c r="DP117" s="251" t="str">
        <f>IF(ISNUMBER(FIND(analysismethod6,'III_Plan comp 438.68 {Plan 9}'!BI$15)),"",'III_Plan comp 438.68 {Plan 9}'!BI$15&amp;analysismethod6)</f>
        <v xml:space="preserve">Review of Grievances Related to Access; 
</v>
      </c>
      <c r="DQ117" s="251" t="str">
        <f>IF(ISNUMBER(FIND(analysismethod6,'III_Plan comp 438.68 {Plan 9}'!BJ$15)),"",'III_Plan comp 438.68 {Plan 9}'!BJ$15&amp;analysismethod6)</f>
        <v xml:space="preserve">Review of Grievances Related to Access; 
</v>
      </c>
      <c r="DR117" s="251" t="str">
        <f>IF(ISNUMBER(FIND(analysismethod6,'III_Plan comp 438.68 {Plan 9}'!BK$15)),"",'III_Plan comp 438.68 {Plan 9}'!BK$15&amp;analysismethod6)</f>
        <v xml:space="preserve">Review of Grievances Related to Access; 
</v>
      </c>
      <c r="DS117" s="251" t="str">
        <f>IF(ISNUMBER(FIND(analysismethod6,'III_Plan comp 438.68 {Plan 9}'!BL$15)),"",'III_Plan comp 438.68 {Plan 9}'!BL$15&amp;analysismethod6)</f>
        <v xml:space="preserve">Review of Grievances Related to Access; 
</v>
      </c>
      <c r="DT117" s="251" t="str">
        <f>IF(ISNUMBER(FIND(analysismethod6,'III_Plan comp 438.68 {Plan 9}'!BM$15)),"",'III_Plan comp 438.68 {Plan 9}'!BM$15&amp;analysismethod6)</f>
        <v xml:space="preserve">Review of Grievances Related to Access; 
</v>
      </c>
      <c r="DU117" s="251" t="str">
        <f>IF(ISNUMBER(FIND(analysismethod6,'III_Plan comp 438.68 {Plan 9}'!BN$15)),"",'III_Plan comp 438.68 {Plan 9}'!BN$15&amp;analysismethod6)</f>
        <v xml:space="preserve">Review of Grievances Related to Access; 
</v>
      </c>
      <c r="DV117" s="251" t="str">
        <f>IF(ISNUMBER(FIND(analysismethod6,'III_Plan comp 438.68 {Plan 9}'!BO$15)),"",'III_Plan comp 438.68 {Plan 9}'!BO$15&amp;analysismethod6)</f>
        <v xml:space="preserve">Review of Grievances Related to Access; 
</v>
      </c>
      <c r="DW117" s="251" t="str">
        <f>IF(ISNUMBER(FIND(analysismethod6,'III_Plan comp 438.68 {Plan 9}'!BP$15)),"",'III_Plan comp 438.68 {Plan 9}'!BP$15&amp;analysismethod6)</f>
        <v xml:space="preserve">Review of Grievances Related to Access; 
</v>
      </c>
      <c r="DX117" s="251" t="str">
        <f>IF(ISNUMBER(FIND(analysismethod6,'III_Plan comp 438.68 {Plan 9}'!BQ$15)),"",'III_Plan comp 438.68 {Plan 9}'!BQ$15&amp;analysismethod6)</f>
        <v xml:space="preserve">Review of Grievances Related to Access; 
</v>
      </c>
      <c r="DY117" s="251" t="str">
        <f>IF(ISNUMBER(FIND(analysismethod6,'III_Plan comp 438.68 {Plan 9}'!BR$15)),"",'III_Plan comp 438.68 {Plan 9}'!BR$15&amp;analysismethod6)</f>
        <v xml:space="preserve">Review of Grievances Related to Access; 
</v>
      </c>
      <c r="DZ117" s="251" t="str">
        <f>IF(ISNUMBER(FIND(analysismethod6,'III_Plan comp 438.68 {Plan 9}'!BS$15)),"",'III_Plan comp 438.68 {Plan 9}'!BS$15&amp;analysismethod6)</f>
        <v xml:space="preserve">Review of Grievances Related to Access; 
</v>
      </c>
      <c r="EA117" s="251" t="str">
        <f>IF(ISNUMBER(FIND(analysismethod6,'III_Plan comp 438.68 {Plan 9}'!BT$15)),"",'III_Plan comp 438.68 {Plan 9}'!BT$15&amp;analysismethod6)</f>
        <v xml:space="preserve">Review of Grievances Related to Access; 
</v>
      </c>
      <c r="EB117" s="251" t="str">
        <f>IF(ISNUMBER(FIND(analysismethod6,'III_Plan comp 438.68 {Plan 9}'!BU$15)),"",'III_Plan comp 438.68 {Plan 9}'!BU$15&amp;analysismethod6)</f>
        <v xml:space="preserve">Review of Grievances Related to Access; 
</v>
      </c>
      <c r="EC117" s="251" t="str">
        <f>IF(ISNUMBER(FIND(analysismethod6,'III_Plan comp 438.68 {Plan 9}'!BV$15)),"",'III_Plan comp 438.68 {Plan 9}'!BV$15&amp;analysismethod6)</f>
        <v xml:space="preserve">Review of Grievances Related to Access; 
</v>
      </c>
      <c r="ED117" s="251" t="str">
        <f>IF(ISNUMBER(FIND(analysismethod6,'III_Plan comp 438.68 {Plan 9}'!BW$15)),"",'III_Plan comp 438.68 {Plan 9}'!BW$15&amp;analysismethod6)</f>
        <v xml:space="preserve">Review of Grievances Related to Access; 
</v>
      </c>
      <c r="EE117" s="251" t="str">
        <f>IF(ISNUMBER(FIND(analysismethod6,'III_Plan comp 438.68 {Plan 9}'!BX$15)),"",'III_Plan comp 438.68 {Plan 9}'!BX$15&amp;analysismethod6)</f>
        <v xml:space="preserve">Review of Grievances Related to Access; 
</v>
      </c>
      <c r="EF117" s="251" t="str">
        <f>IF(ISNUMBER(FIND(analysismethod6,'III_Plan comp 438.68 {Plan 9}'!BY$15)),"",'III_Plan comp 438.68 {Plan 9}'!BY$15&amp;analysismethod6)</f>
        <v xml:space="preserve">Review of Grievances Related to Access; 
</v>
      </c>
      <c r="EG117" s="251" t="str">
        <f>IF(ISNUMBER(FIND(analysismethod6,'III_Plan comp 438.68 {Plan 9}'!BZ$15)),"",'III_Plan comp 438.68 {Plan 9}'!BZ$15&amp;analysismethod6)</f>
        <v xml:space="preserve">Review of Grievances Related to Access; 
</v>
      </c>
      <c r="EH117" s="251" t="str">
        <f>IF(ISNUMBER(FIND(analysismethod6,'III_Plan comp 438.68 {Plan 9}'!CA$15)),"",'III_Plan comp 438.68 {Plan 9}'!CA$15&amp;analysismethod6)</f>
        <v xml:space="preserve">Review of Grievances Related to Access; 
</v>
      </c>
      <c r="EI117" s="251" t="str">
        <f>IF(ISNUMBER(FIND(analysismethod6,'III_Plan comp 438.68 {Plan 9}'!CB$15)),"",'III_Plan comp 438.68 {Plan 9}'!CB$15&amp;analysismethod6)</f>
        <v xml:space="preserve">Review of Grievances Related to Access; 
</v>
      </c>
      <c r="EJ117" s="251" t="str">
        <f>IF(ISNUMBER(FIND(analysismethod6,'III_Plan comp 438.68 {Plan 9}'!CC$15)),"",'III_Plan comp 438.68 {Plan 9}'!CC$15&amp;analysismethod6)</f>
        <v xml:space="preserve">Review of Grievances Related to Access; 
</v>
      </c>
      <c r="EK117" s="251" t="str">
        <f>IF(ISNUMBER(FIND(analysismethod6,'III_Plan comp 438.68 {Plan 9}'!CD$15)),"",'III_Plan comp 438.68 {Plan 9}'!CD$15&amp;analysismethod6)</f>
        <v xml:space="preserve">Review of Grievances Related to Access; 
</v>
      </c>
      <c r="EL117" s="251" t="str">
        <f>IF(ISNUMBER(FIND(analysismethod6,'III_Plan comp 438.68 {Plan 9}'!CE$15)),"",'III_Plan comp 438.68 {Plan 9}'!CE$15&amp;analysismethod6)</f>
        <v xml:space="preserve">Review of Grievances Related to Access; 
</v>
      </c>
      <c r="EM117" s="251" t="str">
        <f>IF(ISNUMBER(FIND(analysismethod6,'III_Plan comp 438.68 {Plan 9}'!CF$15)),"",'III_Plan comp 438.68 {Plan 9}'!CF$15&amp;analysismethod6)</f>
        <v xml:space="preserve">Review of Grievances Related to Access; 
</v>
      </c>
      <c r="EN117" s="251" t="str">
        <f>IF(ISNUMBER(FIND(analysismethod6,'III_Plan comp 438.68 {Plan 9}'!CG$15)),"",'III_Plan comp 438.68 {Plan 9}'!CG$15&amp;analysismethod6)</f>
        <v xml:space="preserve">Review of Grievances Related to Access; 
</v>
      </c>
      <c r="EO117" s="251" t="str">
        <f>IF(ISNUMBER(FIND(analysismethod6,'III_Plan comp 438.68 {Plan 9}'!CH$15)),"",'III_Plan comp 438.68 {Plan 9}'!CH$15&amp;analysismethod6)</f>
        <v xml:space="preserve">Review of Grievances Related to Access; 
</v>
      </c>
      <c r="EP117" s="251" t="str">
        <f>IF(ISNUMBER(FIND(analysismethod6,'III_Plan comp 438.68 {Plan 9}'!CI$15)),"",'III_Plan comp 438.68 {Plan 9}'!CI$15&amp;analysismethod6)</f>
        <v xml:space="preserve">Review of Grievances Related to Access; 
</v>
      </c>
      <c r="EQ117" s="251" t="str">
        <f>IF(ISNUMBER(FIND(analysismethod6,'III_Plan comp 438.68 {Plan 9}'!CJ$15)),"",'III_Plan comp 438.68 {Plan 9}'!CJ$15&amp;analysismethod6)</f>
        <v xml:space="preserve">Review of Grievances Related to Access; 
</v>
      </c>
      <c r="ER117" s="251" t="str">
        <f>IF(ISNUMBER(FIND(analysismethod6,'III_Plan comp 438.68 {Plan 9}'!CK$15)),"",'III_Plan comp 438.68 {Plan 9}'!CK$15&amp;analysismethod6)</f>
        <v xml:space="preserve">Review of Grievances Related to Access; 
</v>
      </c>
      <c r="ES117" s="251" t="str">
        <f>IF(ISNUMBER(FIND(analysismethod6,'III_Plan comp 438.68 {Plan 9}'!CL$15)),"",'III_Plan comp 438.68 {Plan 9}'!CL$15&amp;analysismethod6)</f>
        <v xml:space="preserve">Review of Grievances Related to Access; 
</v>
      </c>
      <c r="ET117" s="251" t="str">
        <f>IF(ISNUMBER(FIND(analysismethod6,'III_Plan comp 438.68 {Plan 9}'!CM$15)),"",'III_Plan comp 438.68 {Plan 9}'!CM$15&amp;analysismethod6)</f>
        <v xml:space="preserve">Review of Grievances Related to Access; 
</v>
      </c>
      <c r="EU117" s="251" t="str">
        <f>IF(ISNUMBER(FIND(analysismethod6,'III_Plan comp 438.68 {Plan 9}'!CN$15)),"",'III_Plan comp 438.68 {Plan 9}'!CN$15&amp;analysismethod6)</f>
        <v xml:space="preserve">Review of Grievances Related to Access; 
</v>
      </c>
      <c r="EV117" s="251" t="str">
        <f>IF(ISNUMBER(FIND(analysismethod6,'III_Plan comp 438.68 {Plan 9}'!CO$15)),"",'III_Plan comp 438.68 {Plan 9}'!CO$15&amp;analysismethod6)</f>
        <v xml:space="preserve">Review of Grievances Related to Access; 
</v>
      </c>
      <c r="EW117" s="251" t="str">
        <f>IF(ISNUMBER(FIND(analysismethod6,'III_Plan comp 438.68 {Plan 9}'!CP$15)),"",'III_Plan comp 438.68 {Plan 9}'!CP$15&amp;analysismethod6)</f>
        <v xml:space="preserve">Review of Grievances Related to Access; 
</v>
      </c>
      <c r="EX117" s="251" t="str">
        <f>IF(ISNUMBER(FIND(analysismethod6,'III_Plan comp 438.68 {Plan 9}'!CQ$15)),"",'III_Plan comp 438.68 {Plan 9}'!CQ$15&amp;analysismethod6)</f>
        <v xml:space="preserve">Review of Grievances Related to Access; 
</v>
      </c>
      <c r="EY117" s="251" t="str">
        <f>IF(ISNUMBER(FIND(analysismethod6,'III_Plan comp 438.68 {Plan 9}'!CR$15)),"",'III_Plan comp 438.68 {Plan 9}'!CR$15&amp;analysismethod6)</f>
        <v xml:space="preserve">Review of Grievances Related to Access; 
</v>
      </c>
      <c r="EZ117" s="251" t="str">
        <f>IF(ISNUMBER(FIND(analysismethod6,'III_Plan comp 438.68 {Plan 9}'!CS$15)),"",'III_Plan comp 438.68 {Plan 9}'!CS$15&amp;analysismethod6)</f>
        <v xml:space="preserve">Review of Grievances Related to Access; 
</v>
      </c>
      <c r="FA117" s="251" t="str">
        <f>IF(ISNUMBER(FIND(analysismethod6,'III_Plan comp 438.68 {Plan 9}'!CT$15)),"",'III_Plan comp 438.68 {Plan 9}'!CT$15&amp;analysismethod6)</f>
        <v xml:space="preserve">Review of Grievances Related to Access; 
</v>
      </c>
      <c r="FB117" s="251" t="str">
        <f>IF(ISNUMBER(FIND(analysismethod6,'III_Plan comp 438.68 {Plan 9}'!CU$15)),"",'III_Plan comp 438.68 {Plan 9}'!CU$15&amp;analysismethod6)</f>
        <v xml:space="preserve">Review of Grievances Related to Access; 
</v>
      </c>
      <c r="FC117" s="251" t="str">
        <f>IF(ISNUMBER(FIND(analysismethod6,'III_Plan comp 438.68 {Plan 9}'!CV$15)),"",'III_Plan comp 438.68 {Plan 9}'!CV$15&amp;analysismethod6)</f>
        <v xml:space="preserve">Review of Grievances Related to Access; 
</v>
      </c>
      <c r="FD117" s="251" t="str">
        <f>IF(ISNUMBER(FIND(analysismethod6,'III_Plan comp 438.68 {Plan 9}'!CW$15)),"",'III_Plan comp 438.68 {Plan 9}'!CW$15&amp;analysismethod6)</f>
        <v xml:space="preserve">Review of Grievances Related to Access; 
</v>
      </c>
      <c r="FE117" s="251" t="str">
        <f>IF(ISNUMBER(FIND(analysismethod6,'III_Plan comp 438.68 {Plan 9}'!CX$15)),"",'III_Plan comp 438.68 {Plan 9}'!CX$15&amp;analysismethod6)</f>
        <v xml:space="preserve">Review of Grievances Related to Access; 
</v>
      </c>
      <c r="FF117" s="251" t="str">
        <f>IF(ISNUMBER(FIND(analysismethod6,'III_Plan comp 438.68 {Plan 9}'!CY$15)),"",'III_Plan comp 438.68 {Plan 9}'!CY$15&amp;analysismethod6)</f>
        <v xml:space="preserve">Review of Grievances Related to Access; 
</v>
      </c>
      <c r="FG117" s="251" t="str">
        <f>IF(ISNUMBER(FIND(analysismethod6,'III_Plan comp 438.68 {Plan 9}'!CZ$15)),"",'III_Plan comp 438.68 {Plan 9}'!CZ$15&amp;analysismethod6)</f>
        <v xml:space="preserve">Review of Grievances Related to Access;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Revealed Shopper: Network Participation &amp; Appointment Availability; 
</v>
      </c>
      <c r="BM119" s="251" t="str">
        <f>IF(ISNUMBER(FIND(analysismethod8,'III_Plan comp 438.68 {Plan 9}'!F$15)),"",'III_Plan comp 438.68 {Plan 9}'!F$15&amp;analysismethod8)</f>
        <v xml:space="preserve">Revealed Shopper: Network Participation &amp; Appointment Availability; 
</v>
      </c>
      <c r="BN119" s="251" t="str">
        <f>IF(ISNUMBER(FIND(analysismethod8,'III_Plan comp 438.68 {Plan 9}'!G$15)),"",'III_Plan comp 438.68 {Plan 9}'!G$15&amp;analysismethod8)</f>
        <v xml:space="preserve">Revealed Shopper: Network Participation &amp; Appointment Availability; 
</v>
      </c>
      <c r="BO119" s="251" t="str">
        <f>IF(ISNUMBER(FIND(analysismethod8,'III_Plan comp 438.68 {Plan 9}'!H$15)),"",'III_Plan comp 438.68 {Plan 9}'!H$15&amp;analysismethod8)</f>
        <v xml:space="preserve">Revealed Shopper: Network Participation &amp; Appointment Availability; 
</v>
      </c>
      <c r="BP119" s="251" t="str">
        <f>IF(ISNUMBER(FIND(analysismethod8,'III_Plan comp 438.68 {Plan 9}'!I$15)),"",'III_Plan comp 438.68 {Plan 9}'!I$15&amp;analysismethod8)</f>
        <v xml:space="preserve">Revealed Shopper: Network Participation &amp; Appointment Availability; 
</v>
      </c>
      <c r="BQ119" s="251" t="str">
        <f>IF(ISNUMBER(FIND(analysismethod8,'III_Plan comp 438.68 {Plan 9}'!J$15)),"",'III_Plan comp 438.68 {Plan 9}'!J$15&amp;analysismethod8)</f>
        <v xml:space="preserve">Revealed Shopper: Network Participation &amp; Appointment Availability; 
</v>
      </c>
      <c r="BR119" s="251" t="str">
        <f>IF(ISNUMBER(FIND(analysismethod8,'III_Plan comp 438.68 {Plan 9}'!K$15)),"",'III_Plan comp 438.68 {Plan 9}'!K$15&amp;analysismethod8)</f>
        <v xml:space="preserve">Revealed Shopper: Network Participation &amp; Appointment Availability; 
</v>
      </c>
      <c r="BS119" s="251" t="str">
        <f>IF(ISNUMBER(FIND(analysismethod8,'III_Plan comp 438.68 {Plan 9}'!L$15)),"",'III_Plan comp 438.68 {Plan 9}'!L$15&amp;analysismethod8)</f>
        <v xml:space="preserve">Revealed Shopper: Network Participation &amp; Appointment Availability; 
</v>
      </c>
      <c r="BT119" s="251" t="str">
        <f>IF(ISNUMBER(FIND(analysismethod8,'III_Plan comp 438.68 {Plan 9}'!M$15)),"",'III_Plan comp 438.68 {Plan 9}'!M$15&amp;analysismethod8)</f>
        <v xml:space="preserve">Revealed Shopper: Network Participation &amp; Appointment Availability; 
</v>
      </c>
      <c r="BU119" s="251" t="str">
        <f>IF(ISNUMBER(FIND(analysismethod8,'III_Plan comp 438.68 {Plan 9}'!N$15)),"",'III_Plan comp 438.68 {Plan 9}'!N$15&amp;analysismethod8)</f>
        <v xml:space="preserve">Revealed Shopper: Network Participation &amp; Appointment Availability; 
</v>
      </c>
      <c r="BV119" s="251" t="str">
        <f>IF(ISNUMBER(FIND(analysismethod8,'III_Plan comp 438.68 {Plan 9}'!O$15)),"",'III_Plan comp 438.68 {Plan 9}'!O$15&amp;analysismethod8)</f>
        <v xml:space="preserve">Revealed Shopper: Network Participation &amp; Appointment Availability; 
</v>
      </c>
      <c r="BW119" s="251" t="str">
        <f>IF(ISNUMBER(FIND(analysismethod8,'III_Plan comp 438.68 {Plan 9}'!P$15)),"",'III_Plan comp 438.68 {Plan 9}'!P$15&amp;analysismethod8)</f>
        <v xml:space="preserve">Revealed Shopper: Network Participation &amp; Appointment Availability; 
</v>
      </c>
      <c r="BX119" s="251" t="str">
        <f>IF(ISNUMBER(FIND(analysismethod8,'III_Plan comp 438.68 {Plan 9}'!Q$15)),"",'III_Plan comp 438.68 {Plan 9}'!Q$15&amp;analysismethod8)</f>
        <v xml:space="preserve">Revealed Shopper: Network Participation &amp; Appointment Availability; 
</v>
      </c>
      <c r="BY119" s="251" t="str">
        <f>IF(ISNUMBER(FIND(analysismethod8,'III_Plan comp 438.68 {Plan 9}'!R$15)),"",'III_Plan comp 438.68 {Plan 9}'!R$15&amp;analysismethod8)</f>
        <v xml:space="preserve">Revealed Shopper: Network Participation &amp; Appointment Availability; 
</v>
      </c>
      <c r="BZ119" s="251" t="str">
        <f>IF(ISNUMBER(FIND(analysismethod8,'III_Plan comp 438.68 {Plan 9}'!S$15)),"",'III_Plan comp 438.68 {Plan 9}'!S$15&amp;analysismethod8)</f>
        <v xml:space="preserve">Revealed Shopper: Network Participation &amp; Appointment Availability; 
</v>
      </c>
      <c r="CA119" s="251" t="str">
        <f>IF(ISNUMBER(FIND(analysismethod8,'III_Plan comp 438.68 {Plan 9}'!T$15)),"",'III_Plan comp 438.68 {Plan 9}'!T$15&amp;analysismethod8)</f>
        <v xml:space="preserve">Revealed Shopper: Network Participation &amp; Appointment Availability; 
</v>
      </c>
      <c r="CB119" s="251" t="str">
        <f>IF(ISNUMBER(FIND(analysismethod8,'III_Plan comp 438.68 {Plan 9}'!U$15)),"",'III_Plan comp 438.68 {Plan 9}'!U$15&amp;analysismethod8)</f>
        <v xml:space="preserve">Revealed Shopper: Network Participation &amp; Appointment Availability; 
</v>
      </c>
      <c r="CC119" s="251" t="str">
        <f>IF(ISNUMBER(FIND(analysismethod8,'III_Plan comp 438.68 {Plan 9}'!V$15)),"",'III_Plan comp 438.68 {Plan 9}'!V$15&amp;analysismethod8)</f>
        <v xml:space="preserve">Revealed Shopper: Network Participation &amp; Appointment Availability; 
</v>
      </c>
      <c r="CD119" s="251" t="str">
        <f>IF(ISNUMBER(FIND(analysismethod8,'III_Plan comp 438.68 {Plan 9}'!W$15)),"",'III_Plan comp 438.68 {Plan 9}'!W$15&amp;analysismethod8)</f>
        <v xml:space="preserve">Revealed Shopper: Network Participation &amp; Appointment Availability; 
</v>
      </c>
      <c r="CE119" s="251" t="str">
        <f>IF(ISNUMBER(FIND(analysismethod8,'III_Plan comp 438.68 {Plan 9}'!X$15)),"",'III_Plan comp 438.68 {Plan 9}'!X$15&amp;analysismethod8)</f>
        <v xml:space="preserve">Revealed Shopper: Network Participation &amp; Appointment Availability; 
</v>
      </c>
      <c r="CF119" s="251" t="str">
        <f>IF(ISNUMBER(FIND(analysismethod8,'III_Plan comp 438.68 {Plan 9}'!Y$15)),"",'III_Plan comp 438.68 {Plan 9}'!Y$15&amp;analysismethod8)</f>
        <v xml:space="preserve">Revealed Shopper: Network Participation &amp; Appointment Availability; 
</v>
      </c>
      <c r="CG119" s="251" t="str">
        <f>IF(ISNUMBER(FIND(analysismethod8,'III_Plan comp 438.68 {Plan 9}'!Z$15)),"",'III_Plan comp 438.68 {Plan 9}'!Z$15&amp;analysismethod8)</f>
        <v xml:space="preserve">Revealed Shopper: Network Participation &amp; Appointment Availability; 
</v>
      </c>
      <c r="CH119" s="251" t="str">
        <f>IF(ISNUMBER(FIND(analysismethod8,'III_Plan comp 438.68 {Plan 9}'!AA$15)),"",'III_Plan comp 438.68 {Plan 9}'!AA$15&amp;analysismethod8)</f>
        <v xml:space="preserve">Revealed Shopper: Network Participation &amp; Appointment Availability; 
</v>
      </c>
      <c r="CI119" s="251" t="str">
        <f>IF(ISNUMBER(FIND(analysismethod8,'III_Plan comp 438.68 {Plan 9}'!AB$15)),"",'III_Plan comp 438.68 {Plan 9}'!AB$15&amp;analysismethod8)</f>
        <v xml:space="preserve">Revealed Shopper: Network Participation &amp; Appointment Availability; 
</v>
      </c>
      <c r="CJ119" s="251" t="str">
        <f>IF(ISNUMBER(FIND(analysismethod8,'III_Plan comp 438.68 {Plan 9}'!AC$15)),"",'III_Plan comp 438.68 {Plan 9}'!AC$15&amp;analysismethod8)</f>
        <v xml:space="preserve">Revealed Shopper: Network Participation &amp; Appointment Availability; 
</v>
      </c>
      <c r="CK119" s="251" t="str">
        <f>IF(ISNUMBER(FIND(analysismethod8,'III_Plan comp 438.68 {Plan 9}'!AD$15)),"",'III_Plan comp 438.68 {Plan 9}'!AD$15&amp;analysismethod8)</f>
        <v xml:space="preserve">Revealed Shopper: Network Participation &amp; Appointment Availability; 
</v>
      </c>
      <c r="CL119" s="251" t="str">
        <f>IF(ISNUMBER(FIND(analysismethod8,'III_Plan comp 438.68 {Plan 9}'!AE$15)),"",'III_Plan comp 438.68 {Plan 9}'!AE$15&amp;analysismethod8)</f>
        <v xml:space="preserve">Revealed Shopper: Network Participation &amp; Appointment Availability; 
</v>
      </c>
      <c r="CM119" s="251" t="str">
        <f>IF(ISNUMBER(FIND(analysismethod8,'III_Plan comp 438.68 {Plan 9}'!AF$15)),"",'III_Plan comp 438.68 {Plan 9}'!AF$15&amp;analysismethod8)</f>
        <v xml:space="preserve">Revealed Shopper: Network Participation &amp; Appointment Availability; 
</v>
      </c>
      <c r="CN119" s="251" t="str">
        <f>IF(ISNUMBER(FIND(analysismethod8,'III_Plan comp 438.68 {Plan 9}'!AG$15)),"",'III_Plan comp 438.68 {Plan 9}'!AG$15&amp;analysismethod8)</f>
        <v xml:space="preserve">Revealed Shopper: Network Participation &amp; Appointment Availability; 
</v>
      </c>
      <c r="CO119" s="251" t="str">
        <f>IF(ISNUMBER(FIND(analysismethod8,'III_Plan comp 438.68 {Plan 9}'!AH$15)),"",'III_Plan comp 438.68 {Plan 9}'!AH$15&amp;analysismethod8)</f>
        <v xml:space="preserve">Revealed Shopper: Network Participation &amp; Appointment Availability; 
</v>
      </c>
      <c r="CP119" s="251" t="str">
        <f>IF(ISNUMBER(FIND(analysismethod8,'III_Plan comp 438.68 {Plan 9}'!AI$15)),"",'III_Plan comp 438.68 {Plan 9}'!AI$15&amp;analysismethod8)</f>
        <v xml:space="preserve">Revealed Shopper: Network Participation &amp; Appointment Availability; 
</v>
      </c>
      <c r="CQ119" s="251" t="str">
        <f>IF(ISNUMBER(FIND(analysismethod8,'III_Plan comp 438.68 {Plan 9}'!AJ$15)),"",'III_Plan comp 438.68 {Plan 9}'!AJ$15&amp;analysismethod8)</f>
        <v xml:space="preserve">Revealed Shopper: Network Participation &amp; Appointment Availability; 
</v>
      </c>
      <c r="CR119" s="251" t="str">
        <f>IF(ISNUMBER(FIND(analysismethod8,'III_Plan comp 438.68 {Plan 9}'!AK$15)),"",'III_Plan comp 438.68 {Plan 9}'!AK$15&amp;analysismethod8)</f>
        <v xml:space="preserve">Revealed Shopper: Network Participation &amp; Appointment Availability; 
</v>
      </c>
      <c r="CS119" s="251" t="str">
        <f>IF(ISNUMBER(FIND(analysismethod8,'III_Plan comp 438.68 {Plan 9}'!AL$15)),"",'III_Plan comp 438.68 {Plan 9}'!AL$15&amp;analysismethod8)</f>
        <v xml:space="preserve">Revealed Shopper: Network Participation &amp; Appointment Availability; 
</v>
      </c>
      <c r="CT119" s="251" t="str">
        <f>IF(ISNUMBER(FIND(analysismethod8,'III_Plan comp 438.68 {Plan 9}'!AM$15)),"",'III_Plan comp 438.68 {Plan 9}'!AM$15&amp;analysismethod8)</f>
        <v xml:space="preserve">Revealed Shopper: Network Participation &amp; Appointment Availability; 
</v>
      </c>
      <c r="CU119" s="251" t="str">
        <f>IF(ISNUMBER(FIND(analysismethod8,'III_Plan comp 438.68 {Plan 9}'!AN$15)),"",'III_Plan comp 438.68 {Plan 9}'!AN$15&amp;analysismethod8)</f>
        <v xml:space="preserve">Revealed Shopper: Network Participation &amp; Appointment Availability; 
</v>
      </c>
      <c r="CV119" s="251" t="str">
        <f>IF(ISNUMBER(FIND(analysismethod8,'III_Plan comp 438.68 {Plan 9}'!AO$15)),"",'III_Plan comp 438.68 {Plan 9}'!AO$15&amp;analysismethod8)</f>
        <v xml:space="preserve">Revealed Shopper: Network Participation &amp; Appointment Availability; 
</v>
      </c>
      <c r="CW119" s="251" t="str">
        <f>IF(ISNUMBER(FIND(analysismethod8,'III_Plan comp 438.68 {Plan 9}'!AP$15)),"",'III_Plan comp 438.68 {Plan 9}'!AP$15&amp;analysismethod8)</f>
        <v xml:space="preserve">Revealed Shopper: Network Participation &amp; Appointment Availability; 
</v>
      </c>
      <c r="CX119" s="251" t="str">
        <f>IF(ISNUMBER(FIND(analysismethod8,'III_Plan comp 438.68 {Plan 9}'!AQ$15)),"",'III_Plan comp 438.68 {Plan 9}'!AQ$15&amp;analysismethod8)</f>
        <v xml:space="preserve">Revealed Shopper: Network Participation &amp; Appointment Availability; 
</v>
      </c>
      <c r="CY119" s="251" t="str">
        <f>IF(ISNUMBER(FIND(analysismethod8,'III_Plan comp 438.68 {Plan 9}'!AR$15)),"",'III_Plan comp 438.68 {Plan 9}'!AR$15&amp;analysismethod8)</f>
        <v xml:space="preserve">Revealed Shopper: Network Participation &amp; Appointment Availability; 
</v>
      </c>
      <c r="CZ119" s="251" t="str">
        <f>IF(ISNUMBER(FIND(analysismethod8,'III_Plan comp 438.68 {Plan 9}'!AS$15)),"",'III_Plan comp 438.68 {Plan 9}'!AS$15&amp;analysismethod8)</f>
        <v xml:space="preserve">Revealed Shopper: Network Participation &amp; Appointment Availability; 
</v>
      </c>
      <c r="DA119" s="251" t="str">
        <f>IF(ISNUMBER(FIND(analysismethod8,'III_Plan comp 438.68 {Plan 9}'!AT$15)),"",'III_Plan comp 438.68 {Plan 9}'!AT$15&amp;analysismethod8)</f>
        <v xml:space="preserve">Revealed Shopper: Network Participation &amp; Appointment Availability; 
</v>
      </c>
      <c r="DB119" s="251" t="str">
        <f>IF(ISNUMBER(FIND(analysismethod8,'III_Plan comp 438.68 {Plan 9}'!AU$15)),"",'III_Plan comp 438.68 {Plan 9}'!AU$15&amp;analysismethod8)</f>
        <v xml:space="preserve">Revealed Shopper: Network Participation &amp; Appointment Availability; 
</v>
      </c>
      <c r="DC119" s="251" t="str">
        <f>IF(ISNUMBER(FIND(analysismethod8,'III_Plan comp 438.68 {Plan 9}'!AV$15)),"",'III_Plan comp 438.68 {Plan 9}'!AV$15&amp;analysismethod8)</f>
        <v xml:space="preserve">Revealed Shopper: Network Participation &amp; Appointment Availability; 
</v>
      </c>
      <c r="DD119" s="251" t="str">
        <f>IF(ISNUMBER(FIND(analysismethod8,'III_Plan comp 438.68 {Plan 9}'!AW$15)),"",'III_Plan comp 438.68 {Plan 9}'!AW$15&amp;analysismethod8)</f>
        <v xml:space="preserve">Revealed Shopper: Network Participation &amp; Appointment Availability; 
</v>
      </c>
      <c r="DE119" s="251" t="str">
        <f>IF(ISNUMBER(FIND(analysismethod8,'III_Plan comp 438.68 {Plan 9}'!AX$15)),"",'III_Plan comp 438.68 {Plan 9}'!AX$15&amp;analysismethod8)</f>
        <v xml:space="preserve">Revealed Shopper: Network Participation &amp; Appointment Availability; 
</v>
      </c>
      <c r="DF119" s="251" t="str">
        <f>IF(ISNUMBER(FIND(analysismethod8,'III_Plan comp 438.68 {Plan 9}'!AY$15)),"",'III_Plan comp 438.68 {Plan 9}'!AY$15&amp;analysismethod8)</f>
        <v xml:space="preserve">Revealed Shopper: Network Participation &amp; Appointment Availability; 
</v>
      </c>
      <c r="DG119" s="251" t="str">
        <f>IF(ISNUMBER(FIND(analysismethod8,'III_Plan comp 438.68 {Plan 9}'!AZ$15)),"",'III_Plan comp 438.68 {Plan 9}'!AZ$15&amp;analysismethod8)</f>
        <v xml:space="preserve">Revealed Shopper: Network Participation &amp; Appointment Availability; 
</v>
      </c>
      <c r="DH119" s="251" t="str">
        <f>IF(ISNUMBER(FIND(analysismethod8,'III_Plan comp 438.68 {Plan 9}'!BA$15)),"",'III_Plan comp 438.68 {Plan 9}'!BA$15&amp;analysismethod8)</f>
        <v xml:space="preserve">Revealed Shopper: Network Participation &amp; Appointment Availability; 
</v>
      </c>
      <c r="DI119" s="251" t="str">
        <f>IF(ISNUMBER(FIND(analysismethod8,'III_Plan comp 438.68 {Plan 9}'!BB$15)),"",'III_Plan comp 438.68 {Plan 9}'!BB$15&amp;analysismethod8)</f>
        <v xml:space="preserve">Revealed Shopper: Network Participation &amp; Appointment Availability; 
</v>
      </c>
      <c r="DJ119" s="251" t="str">
        <f>IF(ISNUMBER(FIND(analysismethod8,'III_Plan comp 438.68 {Plan 9}'!BC$15)),"",'III_Plan comp 438.68 {Plan 9}'!BC$15&amp;analysismethod8)</f>
        <v xml:space="preserve">Revealed Shopper: Network Participation &amp; Appointment Availability; 
</v>
      </c>
      <c r="DK119" s="251" t="str">
        <f>IF(ISNUMBER(FIND(analysismethod8,'III_Plan comp 438.68 {Plan 9}'!BD$15)),"",'III_Plan comp 438.68 {Plan 9}'!BD$15&amp;analysismethod8)</f>
        <v xml:space="preserve">Revealed Shopper: Network Participation &amp; Appointment Availability; 
</v>
      </c>
      <c r="DL119" s="251" t="str">
        <f>IF(ISNUMBER(FIND(analysismethod8,'III_Plan comp 438.68 {Plan 9}'!BE$15)),"",'III_Plan comp 438.68 {Plan 9}'!BE$15&amp;analysismethod8)</f>
        <v xml:space="preserve">Revealed Shopper: Network Participation &amp; Appointment Availability; 
</v>
      </c>
      <c r="DM119" s="251" t="str">
        <f>IF(ISNUMBER(FIND(analysismethod8,'III_Plan comp 438.68 {Plan 9}'!BF$15)),"",'III_Plan comp 438.68 {Plan 9}'!BF$15&amp;analysismethod8)</f>
        <v xml:space="preserve">Revealed Shopper: Network Participation &amp; Appointment Availability; 
</v>
      </c>
      <c r="DN119" s="251" t="str">
        <f>IF(ISNUMBER(FIND(analysismethod8,'III_Plan comp 438.68 {Plan 9}'!BG$15)),"",'III_Plan comp 438.68 {Plan 9}'!BG$15&amp;analysismethod8)</f>
        <v xml:space="preserve">Revealed Shopper: Network Participation &amp; Appointment Availability; 
</v>
      </c>
      <c r="DO119" s="251" t="str">
        <f>IF(ISNUMBER(FIND(analysismethod8,'III_Plan comp 438.68 {Plan 9}'!BH$15)),"",'III_Plan comp 438.68 {Plan 9}'!BH$15&amp;analysismethod8)</f>
        <v xml:space="preserve">Revealed Shopper: Network Participation &amp; Appointment Availability; 
</v>
      </c>
      <c r="DP119" s="251" t="str">
        <f>IF(ISNUMBER(FIND(analysismethod8,'III_Plan comp 438.68 {Plan 9}'!BI$15)),"",'III_Plan comp 438.68 {Plan 9}'!BI$15&amp;analysismethod8)</f>
        <v xml:space="preserve">Revealed Shopper: Network Participation &amp; Appointment Availability; 
</v>
      </c>
      <c r="DQ119" s="251" t="str">
        <f>IF(ISNUMBER(FIND(analysismethod8,'III_Plan comp 438.68 {Plan 9}'!BJ$15)),"",'III_Plan comp 438.68 {Plan 9}'!BJ$15&amp;analysismethod8)</f>
        <v xml:space="preserve">Revealed Shopper: Network Participation &amp; Appointment Availability; 
</v>
      </c>
      <c r="DR119" s="251" t="str">
        <f>IF(ISNUMBER(FIND(analysismethod8,'III_Plan comp 438.68 {Plan 9}'!BK$15)),"",'III_Plan comp 438.68 {Plan 9}'!BK$15&amp;analysismethod8)</f>
        <v xml:space="preserve">Revealed Shopper: Network Participation &amp; Appointment Availability; 
</v>
      </c>
      <c r="DS119" s="251" t="str">
        <f>IF(ISNUMBER(FIND(analysismethod8,'III_Plan comp 438.68 {Plan 9}'!BL$15)),"",'III_Plan comp 438.68 {Plan 9}'!BL$15&amp;analysismethod8)</f>
        <v xml:space="preserve">Revealed Shopper: Network Participation &amp; Appointment Availability; 
</v>
      </c>
      <c r="DT119" s="251" t="str">
        <f>IF(ISNUMBER(FIND(analysismethod8,'III_Plan comp 438.68 {Plan 9}'!BM$15)),"",'III_Plan comp 438.68 {Plan 9}'!BM$15&amp;analysismethod8)</f>
        <v xml:space="preserve">Revealed Shopper: Network Participation &amp; Appointment Availability; 
</v>
      </c>
      <c r="DU119" s="251" t="str">
        <f>IF(ISNUMBER(FIND(analysismethod8,'III_Plan comp 438.68 {Plan 9}'!BN$15)),"",'III_Plan comp 438.68 {Plan 9}'!BN$15&amp;analysismethod8)</f>
        <v xml:space="preserve">Revealed Shopper: Network Participation &amp; Appointment Availability; 
</v>
      </c>
      <c r="DV119" s="251" t="str">
        <f>IF(ISNUMBER(FIND(analysismethod8,'III_Plan comp 438.68 {Plan 9}'!BO$15)),"",'III_Plan comp 438.68 {Plan 9}'!BO$15&amp;analysismethod8)</f>
        <v xml:space="preserve">Revealed Shopper: Network Participation &amp; Appointment Availability; 
</v>
      </c>
      <c r="DW119" s="251" t="str">
        <f>IF(ISNUMBER(FIND(analysismethod8,'III_Plan comp 438.68 {Plan 9}'!BP$15)),"",'III_Plan comp 438.68 {Plan 9}'!BP$15&amp;analysismethod8)</f>
        <v xml:space="preserve">Revealed Shopper: Network Participation &amp; Appointment Availability; 
</v>
      </c>
      <c r="DX119" s="251" t="str">
        <f>IF(ISNUMBER(FIND(analysismethod8,'III_Plan comp 438.68 {Plan 9}'!BQ$15)),"",'III_Plan comp 438.68 {Plan 9}'!BQ$15&amp;analysismethod8)</f>
        <v xml:space="preserve">Revealed Shopper: Network Participation &amp; Appointment Availability; 
</v>
      </c>
      <c r="DY119" s="251" t="str">
        <f>IF(ISNUMBER(FIND(analysismethod8,'III_Plan comp 438.68 {Plan 9}'!BR$15)),"",'III_Plan comp 438.68 {Plan 9}'!BR$15&amp;analysismethod8)</f>
        <v xml:space="preserve">Revealed Shopper: Network Participation &amp; Appointment Availability; 
</v>
      </c>
      <c r="DZ119" s="251" t="str">
        <f>IF(ISNUMBER(FIND(analysismethod8,'III_Plan comp 438.68 {Plan 9}'!BS$15)),"",'III_Plan comp 438.68 {Plan 9}'!BS$15&amp;analysismethod8)</f>
        <v xml:space="preserve">Revealed Shopper: Network Participation &amp; Appointment Availability; 
</v>
      </c>
      <c r="EA119" s="251" t="str">
        <f>IF(ISNUMBER(FIND(analysismethod8,'III_Plan comp 438.68 {Plan 9}'!BT$15)),"",'III_Plan comp 438.68 {Plan 9}'!BT$15&amp;analysismethod8)</f>
        <v xml:space="preserve">Revealed Shopper: Network Participation &amp; Appointment Availability; 
</v>
      </c>
      <c r="EB119" s="251" t="str">
        <f>IF(ISNUMBER(FIND(analysismethod8,'III_Plan comp 438.68 {Plan 9}'!BU$15)),"",'III_Plan comp 438.68 {Plan 9}'!BU$15&amp;analysismethod8)</f>
        <v xml:space="preserve">Revealed Shopper: Network Participation &amp; Appointment Availability; 
</v>
      </c>
      <c r="EC119" s="251" t="str">
        <f>IF(ISNUMBER(FIND(analysismethod8,'III_Plan comp 438.68 {Plan 9}'!BV$15)),"",'III_Plan comp 438.68 {Plan 9}'!BV$15&amp;analysismethod8)</f>
        <v xml:space="preserve">Revealed Shopper: Network Participation &amp; Appointment Availability; 
</v>
      </c>
      <c r="ED119" s="251" t="str">
        <f>IF(ISNUMBER(FIND(analysismethod8,'III_Plan comp 438.68 {Plan 9}'!BW$15)),"",'III_Plan comp 438.68 {Plan 9}'!BW$15&amp;analysismethod8)</f>
        <v xml:space="preserve">Revealed Shopper: Network Participation &amp; Appointment Availability; 
</v>
      </c>
      <c r="EE119" s="251" t="str">
        <f>IF(ISNUMBER(FIND(analysismethod8,'III_Plan comp 438.68 {Plan 9}'!BX$15)),"",'III_Plan comp 438.68 {Plan 9}'!BX$15&amp;analysismethod8)</f>
        <v xml:space="preserve">Revealed Shopper: Network Participation &amp; Appointment Availability; 
</v>
      </c>
      <c r="EF119" s="251" t="str">
        <f>IF(ISNUMBER(FIND(analysismethod8,'III_Plan comp 438.68 {Plan 9}'!BY$15)),"",'III_Plan comp 438.68 {Plan 9}'!BY$15&amp;analysismethod8)</f>
        <v xml:space="preserve">Revealed Shopper: Network Participation &amp; Appointment Availability; 
</v>
      </c>
      <c r="EG119" s="251" t="str">
        <f>IF(ISNUMBER(FIND(analysismethod8,'III_Plan comp 438.68 {Plan 9}'!BZ$15)),"",'III_Plan comp 438.68 {Plan 9}'!BZ$15&amp;analysismethod8)</f>
        <v xml:space="preserve">Revealed Shopper: Network Participation &amp; Appointment Availability; 
</v>
      </c>
      <c r="EH119" s="251" t="str">
        <f>IF(ISNUMBER(FIND(analysismethod8,'III_Plan comp 438.68 {Plan 9}'!CA$15)),"",'III_Plan comp 438.68 {Plan 9}'!CA$15&amp;analysismethod8)</f>
        <v xml:space="preserve">Revealed Shopper: Network Participation &amp; Appointment Availability; 
</v>
      </c>
      <c r="EI119" s="251" t="str">
        <f>IF(ISNUMBER(FIND(analysismethod8,'III_Plan comp 438.68 {Plan 9}'!CB$15)),"",'III_Plan comp 438.68 {Plan 9}'!CB$15&amp;analysismethod8)</f>
        <v xml:space="preserve">Revealed Shopper: Network Participation &amp; Appointment Availability; 
</v>
      </c>
      <c r="EJ119" s="251" t="str">
        <f>IF(ISNUMBER(FIND(analysismethod8,'III_Plan comp 438.68 {Plan 9}'!CC$15)),"",'III_Plan comp 438.68 {Plan 9}'!CC$15&amp;analysismethod8)</f>
        <v xml:space="preserve">Revealed Shopper: Network Participation &amp; Appointment Availability; 
</v>
      </c>
      <c r="EK119" s="251" t="str">
        <f>IF(ISNUMBER(FIND(analysismethod8,'III_Plan comp 438.68 {Plan 9}'!CD$15)),"",'III_Plan comp 438.68 {Plan 9}'!CD$15&amp;analysismethod8)</f>
        <v xml:space="preserve">Revealed Shopper: Network Participation &amp; Appointment Availability; 
</v>
      </c>
      <c r="EL119" s="251" t="str">
        <f>IF(ISNUMBER(FIND(analysismethod8,'III_Plan comp 438.68 {Plan 9}'!CE$15)),"",'III_Plan comp 438.68 {Plan 9}'!CE$15&amp;analysismethod8)</f>
        <v xml:space="preserve">Revealed Shopper: Network Participation &amp; Appointment Availability; 
</v>
      </c>
      <c r="EM119" s="251" t="str">
        <f>IF(ISNUMBER(FIND(analysismethod8,'III_Plan comp 438.68 {Plan 9}'!CF$15)),"",'III_Plan comp 438.68 {Plan 9}'!CF$15&amp;analysismethod8)</f>
        <v xml:space="preserve">Revealed Shopper: Network Participation &amp; Appointment Availability; 
</v>
      </c>
      <c r="EN119" s="251" t="str">
        <f>IF(ISNUMBER(FIND(analysismethod8,'III_Plan comp 438.68 {Plan 9}'!CG$15)),"",'III_Plan comp 438.68 {Plan 9}'!CG$15&amp;analysismethod8)</f>
        <v xml:space="preserve">Revealed Shopper: Network Participation &amp; Appointment Availability; 
</v>
      </c>
      <c r="EO119" s="251" t="str">
        <f>IF(ISNUMBER(FIND(analysismethod8,'III_Plan comp 438.68 {Plan 9}'!CH$15)),"",'III_Plan comp 438.68 {Plan 9}'!CH$15&amp;analysismethod8)</f>
        <v xml:space="preserve">Revealed Shopper: Network Participation &amp; Appointment Availability; 
</v>
      </c>
      <c r="EP119" s="251" t="str">
        <f>IF(ISNUMBER(FIND(analysismethod8,'III_Plan comp 438.68 {Plan 9}'!CI$15)),"",'III_Plan comp 438.68 {Plan 9}'!CI$15&amp;analysismethod8)</f>
        <v xml:space="preserve">Revealed Shopper: Network Participation &amp; Appointment Availability; 
</v>
      </c>
      <c r="EQ119" s="251" t="str">
        <f>IF(ISNUMBER(FIND(analysismethod8,'III_Plan comp 438.68 {Plan 9}'!CJ$15)),"",'III_Plan comp 438.68 {Plan 9}'!CJ$15&amp;analysismethod8)</f>
        <v xml:space="preserve">Revealed Shopper: Network Participation &amp; Appointment Availability; 
</v>
      </c>
      <c r="ER119" s="251" t="str">
        <f>IF(ISNUMBER(FIND(analysismethod8,'III_Plan comp 438.68 {Plan 9}'!CK$15)),"",'III_Plan comp 438.68 {Plan 9}'!CK$15&amp;analysismethod8)</f>
        <v xml:space="preserve">Revealed Shopper: Network Participation &amp; Appointment Availability; 
</v>
      </c>
      <c r="ES119" s="251" t="str">
        <f>IF(ISNUMBER(FIND(analysismethod8,'III_Plan comp 438.68 {Plan 9}'!CL$15)),"",'III_Plan comp 438.68 {Plan 9}'!CL$15&amp;analysismethod8)</f>
        <v xml:space="preserve">Revealed Shopper: Network Participation &amp; Appointment Availability; 
</v>
      </c>
      <c r="ET119" s="251" t="str">
        <f>IF(ISNUMBER(FIND(analysismethod8,'III_Plan comp 438.68 {Plan 9}'!CM$15)),"",'III_Plan comp 438.68 {Plan 9}'!CM$15&amp;analysismethod8)</f>
        <v xml:space="preserve">Revealed Shopper: Network Participation &amp; Appointment Availability; 
</v>
      </c>
      <c r="EU119" s="251" t="str">
        <f>IF(ISNUMBER(FIND(analysismethod8,'III_Plan comp 438.68 {Plan 9}'!CN$15)),"",'III_Plan comp 438.68 {Plan 9}'!CN$15&amp;analysismethod8)</f>
        <v xml:space="preserve">Revealed Shopper: Network Participation &amp; Appointment Availability; 
</v>
      </c>
      <c r="EV119" s="251" t="str">
        <f>IF(ISNUMBER(FIND(analysismethod8,'III_Plan comp 438.68 {Plan 9}'!CO$15)),"",'III_Plan comp 438.68 {Plan 9}'!CO$15&amp;analysismethod8)</f>
        <v xml:space="preserve">Revealed Shopper: Network Participation &amp; Appointment Availability; 
</v>
      </c>
      <c r="EW119" s="251" t="str">
        <f>IF(ISNUMBER(FIND(analysismethod8,'III_Plan comp 438.68 {Plan 9}'!CP$15)),"",'III_Plan comp 438.68 {Plan 9}'!CP$15&amp;analysismethod8)</f>
        <v xml:space="preserve">Revealed Shopper: Network Participation &amp; Appointment Availability; 
</v>
      </c>
      <c r="EX119" s="251" t="str">
        <f>IF(ISNUMBER(FIND(analysismethod8,'III_Plan comp 438.68 {Plan 9}'!CQ$15)),"",'III_Plan comp 438.68 {Plan 9}'!CQ$15&amp;analysismethod8)</f>
        <v xml:space="preserve">Revealed Shopper: Network Participation &amp; Appointment Availability; 
</v>
      </c>
      <c r="EY119" s="251" t="str">
        <f>IF(ISNUMBER(FIND(analysismethod8,'III_Plan comp 438.68 {Plan 9}'!CR$15)),"",'III_Plan comp 438.68 {Plan 9}'!CR$15&amp;analysismethod8)</f>
        <v xml:space="preserve">Revealed Shopper: Network Participation &amp; Appointment Availability; 
</v>
      </c>
      <c r="EZ119" s="251" t="str">
        <f>IF(ISNUMBER(FIND(analysismethod8,'III_Plan comp 438.68 {Plan 9}'!CS$15)),"",'III_Plan comp 438.68 {Plan 9}'!CS$15&amp;analysismethod8)</f>
        <v xml:space="preserve">Revealed Shopper: Network Participation &amp; Appointment Availability; 
</v>
      </c>
      <c r="FA119" s="251" t="str">
        <f>IF(ISNUMBER(FIND(analysismethod8,'III_Plan comp 438.68 {Plan 9}'!CT$15)),"",'III_Plan comp 438.68 {Plan 9}'!CT$15&amp;analysismethod8)</f>
        <v xml:space="preserve">Revealed Shopper: Network Participation &amp; Appointment Availability; 
</v>
      </c>
      <c r="FB119" s="251" t="str">
        <f>IF(ISNUMBER(FIND(analysismethod8,'III_Plan comp 438.68 {Plan 9}'!CU$15)),"",'III_Plan comp 438.68 {Plan 9}'!CU$15&amp;analysismethod8)</f>
        <v xml:space="preserve">Revealed Shopper: Network Participation &amp; Appointment Availability; 
</v>
      </c>
      <c r="FC119" s="251" t="str">
        <f>IF(ISNUMBER(FIND(analysismethod8,'III_Plan comp 438.68 {Plan 9}'!CV$15)),"",'III_Plan comp 438.68 {Plan 9}'!CV$15&amp;analysismethod8)</f>
        <v xml:space="preserve">Revealed Shopper: Network Participation &amp; Appointment Availability; 
</v>
      </c>
      <c r="FD119" s="251" t="str">
        <f>IF(ISNUMBER(FIND(analysismethod8,'III_Plan comp 438.68 {Plan 9}'!CW$15)),"",'III_Plan comp 438.68 {Plan 9}'!CW$15&amp;analysismethod8)</f>
        <v xml:space="preserve">Revealed Shopper: Network Participation &amp; Appointment Availability; 
</v>
      </c>
      <c r="FE119" s="251" t="str">
        <f>IF(ISNUMBER(FIND(analysismethod8,'III_Plan comp 438.68 {Plan 9}'!CX$15)),"",'III_Plan comp 438.68 {Plan 9}'!CX$15&amp;analysismethod8)</f>
        <v xml:space="preserve">Revealed Shopper: Network Participation &amp; Appointment Availability; 
</v>
      </c>
      <c r="FF119" s="251" t="str">
        <f>IF(ISNUMBER(FIND(analysismethod8,'III_Plan comp 438.68 {Plan 9}'!CY$15)),"",'III_Plan comp 438.68 {Plan 9}'!CY$15&amp;analysismethod8)</f>
        <v xml:space="preserve">Revealed Shopper: Network Participation &amp; Appointment Availability; 
</v>
      </c>
      <c r="FG119" s="251" t="str">
        <f>IF(ISNUMBER(FIND(analysismethod8,'III_Plan comp 438.68 {Plan 9}'!CZ$15)),"",'III_Plan comp 438.68 {Plan 9}'!CZ$15&amp;analysismethod8)</f>
        <v xml:space="preserve">Revealed Shopper: Network Participation &amp; Appointment Availability;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FTE Ratio Analysis; 
</v>
      </c>
      <c r="BM120" s="251" t="str">
        <f>IF(ISNUMBER(FIND(analysismethod9,'III_Plan comp 438.68 {Plan 9}'!F$15)),"",'III_Plan comp 438.68 {Plan 9}'!F$15&amp;analysismethod9)</f>
        <v xml:space="preserve">FTE Ratio Analysis; 
</v>
      </c>
      <c r="BN120" s="251" t="str">
        <f>IF(ISNUMBER(FIND(analysismethod9,'III_Plan comp 438.68 {Plan 9}'!G$15)),"",'III_Plan comp 438.68 {Plan 9}'!G$15&amp;analysismethod9)</f>
        <v xml:space="preserve">FTE Ratio Analysis; 
</v>
      </c>
      <c r="BO120" s="251" t="str">
        <f>IF(ISNUMBER(FIND(analysismethod9,'III_Plan comp 438.68 {Plan 9}'!H$15)),"",'III_Plan comp 438.68 {Plan 9}'!H$15&amp;analysismethod9)</f>
        <v xml:space="preserve">FTE Ratio Analysis; 
</v>
      </c>
      <c r="BP120" s="251" t="str">
        <f>IF(ISNUMBER(FIND(analysismethod9,'III_Plan comp 438.68 {Plan 9}'!I$15)),"",'III_Plan comp 438.68 {Plan 9}'!I$15&amp;analysismethod9)</f>
        <v xml:space="preserve">FTE Ratio Analysis; 
</v>
      </c>
      <c r="BQ120" s="251" t="str">
        <f>IF(ISNUMBER(FIND(analysismethod9,'III_Plan comp 438.68 {Plan 9}'!J$15)),"",'III_Plan comp 438.68 {Plan 9}'!J$15&amp;analysismethod9)</f>
        <v xml:space="preserve">FTE Ratio Analysis; 
</v>
      </c>
      <c r="BR120" s="251" t="str">
        <f>IF(ISNUMBER(FIND(analysismethod9,'III_Plan comp 438.68 {Plan 9}'!K$15)),"",'III_Plan comp 438.68 {Plan 9}'!K$15&amp;analysismethod9)</f>
        <v xml:space="preserve">FTE Ratio Analysis; 
</v>
      </c>
      <c r="BS120" s="251" t="str">
        <f>IF(ISNUMBER(FIND(analysismethod9,'III_Plan comp 438.68 {Plan 9}'!L$15)),"",'III_Plan comp 438.68 {Plan 9}'!L$15&amp;analysismethod9)</f>
        <v xml:space="preserve">FTE Ratio Analysis; 
</v>
      </c>
      <c r="BT120" s="251" t="str">
        <f>IF(ISNUMBER(FIND(analysismethod9,'III_Plan comp 438.68 {Plan 9}'!M$15)),"",'III_Plan comp 438.68 {Plan 9}'!M$15&amp;analysismethod9)</f>
        <v xml:space="preserve">FTE Ratio Analysis; 
</v>
      </c>
      <c r="BU120" s="251" t="str">
        <f>IF(ISNUMBER(FIND(analysismethod9,'III_Plan comp 438.68 {Plan 9}'!N$15)),"",'III_Plan comp 438.68 {Plan 9}'!N$15&amp;analysismethod9)</f>
        <v xml:space="preserve">FTE Ratio Analysis; 
</v>
      </c>
      <c r="BV120" s="251" t="str">
        <f>IF(ISNUMBER(FIND(analysismethod9,'III_Plan comp 438.68 {Plan 9}'!O$15)),"",'III_Plan comp 438.68 {Plan 9}'!O$15&amp;analysismethod9)</f>
        <v xml:space="preserve">FTE Ratio Analysis; 
</v>
      </c>
      <c r="BW120" s="251" t="str">
        <f>IF(ISNUMBER(FIND(analysismethod9,'III_Plan comp 438.68 {Plan 9}'!P$15)),"",'III_Plan comp 438.68 {Plan 9}'!P$15&amp;analysismethod9)</f>
        <v xml:space="preserve">FTE Ratio Analysis; 
</v>
      </c>
      <c r="BX120" s="251" t="str">
        <f>IF(ISNUMBER(FIND(analysismethod9,'III_Plan comp 438.68 {Plan 9}'!Q$15)),"",'III_Plan comp 438.68 {Plan 9}'!Q$15&amp;analysismethod9)</f>
        <v xml:space="preserve">FTE Ratio Analysis; 
</v>
      </c>
      <c r="BY120" s="251" t="str">
        <f>IF(ISNUMBER(FIND(analysismethod9,'III_Plan comp 438.68 {Plan 9}'!R$15)),"",'III_Plan comp 438.68 {Plan 9}'!R$15&amp;analysismethod9)</f>
        <v xml:space="preserve">FTE Ratio Analysis; 
</v>
      </c>
      <c r="BZ120" s="251" t="str">
        <f>IF(ISNUMBER(FIND(analysismethod9,'III_Plan comp 438.68 {Plan 9}'!S$15)),"",'III_Plan comp 438.68 {Plan 9}'!S$15&amp;analysismethod9)</f>
        <v xml:space="preserve">FTE Ratio Analysis; 
</v>
      </c>
      <c r="CA120" s="251" t="str">
        <f>IF(ISNUMBER(FIND(analysismethod9,'III_Plan comp 438.68 {Plan 9}'!T$15)),"",'III_Plan comp 438.68 {Plan 9}'!T$15&amp;analysismethod9)</f>
        <v xml:space="preserve">FTE Ratio Analysis; 
</v>
      </c>
      <c r="CB120" s="251" t="str">
        <f>IF(ISNUMBER(FIND(analysismethod9,'III_Plan comp 438.68 {Plan 9}'!U$15)),"",'III_Plan comp 438.68 {Plan 9}'!U$15&amp;analysismethod9)</f>
        <v xml:space="preserve">FTE Ratio Analysis; 
</v>
      </c>
      <c r="CC120" s="251" t="str">
        <f>IF(ISNUMBER(FIND(analysismethod9,'III_Plan comp 438.68 {Plan 9}'!V$15)),"",'III_Plan comp 438.68 {Plan 9}'!V$15&amp;analysismethod9)</f>
        <v xml:space="preserve">FTE Ratio Analysis; 
</v>
      </c>
      <c r="CD120" s="251" t="str">
        <f>IF(ISNUMBER(FIND(analysismethod9,'III_Plan comp 438.68 {Plan 9}'!W$15)),"",'III_Plan comp 438.68 {Plan 9}'!W$15&amp;analysismethod9)</f>
        <v xml:space="preserve">FTE Ratio Analysis; 
</v>
      </c>
      <c r="CE120" s="251" t="str">
        <f>IF(ISNUMBER(FIND(analysismethod9,'III_Plan comp 438.68 {Plan 9}'!X$15)),"",'III_Plan comp 438.68 {Plan 9}'!X$15&amp;analysismethod9)</f>
        <v xml:space="preserve">FTE Ratio Analysis; 
</v>
      </c>
      <c r="CF120" s="251" t="str">
        <f>IF(ISNUMBER(FIND(analysismethod9,'III_Plan comp 438.68 {Plan 9}'!Y$15)),"",'III_Plan comp 438.68 {Plan 9}'!Y$15&amp;analysismethod9)</f>
        <v xml:space="preserve">FTE Ratio Analysis; 
</v>
      </c>
      <c r="CG120" s="251" t="str">
        <f>IF(ISNUMBER(FIND(analysismethod9,'III_Plan comp 438.68 {Plan 9}'!Z$15)),"",'III_Plan comp 438.68 {Plan 9}'!Z$15&amp;analysismethod9)</f>
        <v xml:space="preserve">FTE Ratio Analysis; 
</v>
      </c>
      <c r="CH120" s="251" t="str">
        <f>IF(ISNUMBER(FIND(analysismethod9,'III_Plan comp 438.68 {Plan 9}'!AA$15)),"",'III_Plan comp 438.68 {Plan 9}'!AA$15&amp;analysismethod9)</f>
        <v xml:space="preserve">FTE Ratio Analysis; 
</v>
      </c>
      <c r="CI120" s="251" t="str">
        <f>IF(ISNUMBER(FIND(analysismethod9,'III_Plan comp 438.68 {Plan 9}'!AB$15)),"",'III_Plan comp 438.68 {Plan 9}'!AB$15&amp;analysismethod9)</f>
        <v xml:space="preserve">FTE Ratio Analysis; 
</v>
      </c>
      <c r="CJ120" s="251" t="str">
        <f>IF(ISNUMBER(FIND(analysismethod9,'III_Plan comp 438.68 {Plan 9}'!AC$15)),"",'III_Plan comp 438.68 {Plan 9}'!AC$15&amp;analysismethod9)</f>
        <v xml:space="preserve">FTE Ratio Analysis; 
</v>
      </c>
      <c r="CK120" s="251" t="str">
        <f>IF(ISNUMBER(FIND(analysismethod9,'III_Plan comp 438.68 {Plan 9}'!AD$15)),"",'III_Plan comp 438.68 {Plan 9}'!AD$15&amp;analysismethod9)</f>
        <v xml:space="preserve">FTE Ratio Analysis; 
</v>
      </c>
      <c r="CL120" s="251" t="str">
        <f>IF(ISNUMBER(FIND(analysismethod9,'III_Plan comp 438.68 {Plan 9}'!AE$15)),"",'III_Plan comp 438.68 {Plan 9}'!AE$15&amp;analysismethod9)</f>
        <v xml:space="preserve">FTE Ratio Analysis; 
</v>
      </c>
      <c r="CM120" s="251" t="str">
        <f>IF(ISNUMBER(FIND(analysismethod9,'III_Plan comp 438.68 {Plan 9}'!AF$15)),"",'III_Plan comp 438.68 {Plan 9}'!AF$15&amp;analysismethod9)</f>
        <v xml:space="preserve">FTE Ratio Analysis; 
</v>
      </c>
      <c r="CN120" s="251" t="str">
        <f>IF(ISNUMBER(FIND(analysismethod9,'III_Plan comp 438.68 {Plan 9}'!AG$15)),"",'III_Plan comp 438.68 {Plan 9}'!AG$15&amp;analysismethod9)</f>
        <v xml:space="preserve">FTE Ratio Analysis; 
</v>
      </c>
      <c r="CO120" s="251" t="str">
        <f>IF(ISNUMBER(FIND(analysismethod9,'III_Plan comp 438.68 {Plan 9}'!AH$15)),"",'III_Plan comp 438.68 {Plan 9}'!AH$15&amp;analysismethod9)</f>
        <v xml:space="preserve">FTE Ratio Analysis; 
</v>
      </c>
      <c r="CP120" s="251" t="str">
        <f>IF(ISNUMBER(FIND(analysismethod9,'III_Plan comp 438.68 {Plan 9}'!AI$15)),"",'III_Plan comp 438.68 {Plan 9}'!AI$15&amp;analysismethod9)</f>
        <v xml:space="preserve">FTE Ratio Analysis; 
</v>
      </c>
      <c r="CQ120" s="251" t="str">
        <f>IF(ISNUMBER(FIND(analysismethod9,'III_Plan comp 438.68 {Plan 9}'!AJ$15)),"",'III_Plan comp 438.68 {Plan 9}'!AJ$15&amp;analysismethod9)</f>
        <v xml:space="preserve">FTE Ratio Analysis; 
</v>
      </c>
      <c r="CR120" s="251" t="str">
        <f>IF(ISNUMBER(FIND(analysismethod9,'III_Plan comp 438.68 {Plan 9}'!AK$15)),"",'III_Plan comp 438.68 {Plan 9}'!AK$15&amp;analysismethod9)</f>
        <v xml:space="preserve">FTE Ratio Analysis; 
</v>
      </c>
      <c r="CS120" s="251" t="str">
        <f>IF(ISNUMBER(FIND(analysismethod9,'III_Plan comp 438.68 {Plan 9}'!AL$15)),"",'III_Plan comp 438.68 {Plan 9}'!AL$15&amp;analysismethod9)</f>
        <v xml:space="preserve">FTE Ratio Analysis; 
</v>
      </c>
      <c r="CT120" s="251" t="str">
        <f>IF(ISNUMBER(FIND(analysismethod9,'III_Plan comp 438.68 {Plan 9}'!AM$15)),"",'III_Plan comp 438.68 {Plan 9}'!AM$15&amp;analysismethod9)</f>
        <v xml:space="preserve">FTE Ratio Analysis; 
</v>
      </c>
      <c r="CU120" s="251" t="str">
        <f>IF(ISNUMBER(FIND(analysismethod9,'III_Plan comp 438.68 {Plan 9}'!AN$15)),"",'III_Plan comp 438.68 {Plan 9}'!AN$15&amp;analysismethod9)</f>
        <v xml:space="preserve">FTE Ratio Analysis; 
</v>
      </c>
      <c r="CV120" s="251" t="str">
        <f>IF(ISNUMBER(FIND(analysismethod9,'III_Plan comp 438.68 {Plan 9}'!AO$15)),"",'III_Plan comp 438.68 {Plan 9}'!AO$15&amp;analysismethod9)</f>
        <v xml:space="preserve">FTE Ratio Analysis; 
</v>
      </c>
      <c r="CW120" s="251" t="str">
        <f>IF(ISNUMBER(FIND(analysismethod9,'III_Plan comp 438.68 {Plan 9}'!AP$15)),"",'III_Plan comp 438.68 {Plan 9}'!AP$15&amp;analysismethod9)</f>
        <v xml:space="preserve">FTE Ratio Analysis; 
</v>
      </c>
      <c r="CX120" s="251" t="str">
        <f>IF(ISNUMBER(FIND(analysismethod9,'III_Plan comp 438.68 {Plan 9}'!AQ$15)),"",'III_Plan comp 438.68 {Plan 9}'!AQ$15&amp;analysismethod9)</f>
        <v xml:space="preserve">FTE Ratio Analysis; 
</v>
      </c>
      <c r="CY120" s="251" t="str">
        <f>IF(ISNUMBER(FIND(analysismethod9,'III_Plan comp 438.68 {Plan 9}'!AR$15)),"",'III_Plan comp 438.68 {Plan 9}'!AR$15&amp;analysismethod9)</f>
        <v xml:space="preserve">FTE Ratio Analysis; 
</v>
      </c>
      <c r="CZ120" s="251" t="str">
        <f>IF(ISNUMBER(FIND(analysismethod9,'III_Plan comp 438.68 {Plan 9}'!AS$15)),"",'III_Plan comp 438.68 {Plan 9}'!AS$15&amp;analysismethod9)</f>
        <v xml:space="preserve">FTE Ratio Analysis; 
</v>
      </c>
      <c r="DA120" s="251" t="str">
        <f>IF(ISNUMBER(FIND(analysismethod9,'III_Plan comp 438.68 {Plan 9}'!AT$15)),"",'III_Plan comp 438.68 {Plan 9}'!AT$15&amp;analysismethod9)</f>
        <v xml:space="preserve">FTE Ratio Analysis; 
</v>
      </c>
      <c r="DB120" s="251" t="str">
        <f>IF(ISNUMBER(FIND(analysismethod9,'III_Plan comp 438.68 {Plan 9}'!AU$15)),"",'III_Plan comp 438.68 {Plan 9}'!AU$15&amp;analysismethod9)</f>
        <v xml:space="preserve">FTE Ratio Analysis; 
</v>
      </c>
      <c r="DC120" s="251" t="str">
        <f>IF(ISNUMBER(FIND(analysismethod9,'III_Plan comp 438.68 {Plan 9}'!AV$15)),"",'III_Plan comp 438.68 {Plan 9}'!AV$15&amp;analysismethod9)</f>
        <v xml:space="preserve">FTE Ratio Analysis; 
</v>
      </c>
      <c r="DD120" s="251" t="str">
        <f>IF(ISNUMBER(FIND(analysismethod9,'III_Plan comp 438.68 {Plan 9}'!AW$15)),"",'III_Plan comp 438.68 {Plan 9}'!AW$15&amp;analysismethod9)</f>
        <v xml:space="preserve">FTE Ratio Analysis; 
</v>
      </c>
      <c r="DE120" s="251" t="str">
        <f>IF(ISNUMBER(FIND(analysismethod9,'III_Plan comp 438.68 {Plan 9}'!AX$15)),"",'III_Plan comp 438.68 {Plan 9}'!AX$15&amp;analysismethod9)</f>
        <v xml:space="preserve">FTE Ratio Analysis; 
</v>
      </c>
      <c r="DF120" s="251" t="str">
        <f>IF(ISNUMBER(FIND(analysismethod9,'III_Plan comp 438.68 {Plan 9}'!AY$15)),"",'III_Plan comp 438.68 {Plan 9}'!AY$15&amp;analysismethod9)</f>
        <v xml:space="preserve">FTE Ratio Analysis; 
</v>
      </c>
      <c r="DG120" s="251" t="str">
        <f>IF(ISNUMBER(FIND(analysismethod9,'III_Plan comp 438.68 {Plan 9}'!AZ$15)),"",'III_Plan comp 438.68 {Plan 9}'!AZ$15&amp;analysismethod9)</f>
        <v xml:space="preserve">FTE Ratio Analysis; 
</v>
      </c>
      <c r="DH120" s="251" t="str">
        <f>IF(ISNUMBER(FIND(analysismethod9,'III_Plan comp 438.68 {Plan 9}'!BA$15)),"",'III_Plan comp 438.68 {Plan 9}'!BA$15&amp;analysismethod9)</f>
        <v xml:space="preserve">FTE Ratio Analysis; 
</v>
      </c>
      <c r="DI120" s="251" t="str">
        <f>IF(ISNUMBER(FIND(analysismethod9,'III_Plan comp 438.68 {Plan 9}'!BB$15)),"",'III_Plan comp 438.68 {Plan 9}'!BB$15&amp;analysismethod9)</f>
        <v xml:space="preserve">FTE Ratio Analysis; 
</v>
      </c>
      <c r="DJ120" s="251" t="str">
        <f>IF(ISNUMBER(FIND(analysismethod9,'III_Plan comp 438.68 {Plan 9}'!BC$15)),"",'III_Plan comp 438.68 {Plan 9}'!BC$15&amp;analysismethod9)</f>
        <v xml:space="preserve">FTE Ratio Analysis; 
</v>
      </c>
      <c r="DK120" s="251" t="str">
        <f>IF(ISNUMBER(FIND(analysismethod9,'III_Plan comp 438.68 {Plan 9}'!BD$15)),"",'III_Plan comp 438.68 {Plan 9}'!BD$15&amp;analysismethod9)</f>
        <v xml:space="preserve">FTE Ratio Analysis; 
</v>
      </c>
      <c r="DL120" s="251" t="str">
        <f>IF(ISNUMBER(FIND(analysismethod9,'III_Plan comp 438.68 {Plan 9}'!BE$15)),"",'III_Plan comp 438.68 {Plan 9}'!BE$15&amp;analysismethod9)</f>
        <v xml:space="preserve">FTE Ratio Analysis; 
</v>
      </c>
      <c r="DM120" s="251" t="str">
        <f>IF(ISNUMBER(FIND(analysismethod9,'III_Plan comp 438.68 {Plan 9}'!BF$15)),"",'III_Plan comp 438.68 {Plan 9}'!BF$15&amp;analysismethod9)</f>
        <v xml:space="preserve">FTE Ratio Analysis; 
</v>
      </c>
      <c r="DN120" s="251" t="str">
        <f>IF(ISNUMBER(FIND(analysismethod9,'III_Plan comp 438.68 {Plan 9}'!BG$15)),"",'III_Plan comp 438.68 {Plan 9}'!BG$15&amp;analysismethod9)</f>
        <v xml:space="preserve">FTE Ratio Analysis; 
</v>
      </c>
      <c r="DO120" s="251" t="str">
        <f>IF(ISNUMBER(FIND(analysismethod9,'III_Plan comp 438.68 {Plan 9}'!BH$15)),"",'III_Plan comp 438.68 {Plan 9}'!BH$15&amp;analysismethod9)</f>
        <v xml:space="preserve">FTE Ratio Analysis; 
</v>
      </c>
      <c r="DP120" s="251" t="str">
        <f>IF(ISNUMBER(FIND(analysismethod9,'III_Plan comp 438.68 {Plan 9}'!BI$15)),"",'III_Plan comp 438.68 {Plan 9}'!BI$15&amp;analysismethod9)</f>
        <v xml:space="preserve">FTE Ratio Analysis; 
</v>
      </c>
      <c r="DQ120" s="251" t="str">
        <f>IF(ISNUMBER(FIND(analysismethod9,'III_Plan comp 438.68 {Plan 9}'!BJ$15)),"",'III_Plan comp 438.68 {Plan 9}'!BJ$15&amp;analysismethod9)</f>
        <v xml:space="preserve">FTE Ratio Analysis; 
</v>
      </c>
      <c r="DR120" s="251" t="str">
        <f>IF(ISNUMBER(FIND(analysismethod9,'III_Plan comp 438.68 {Plan 9}'!BK$15)),"",'III_Plan comp 438.68 {Plan 9}'!BK$15&amp;analysismethod9)</f>
        <v xml:space="preserve">FTE Ratio Analysis; 
</v>
      </c>
      <c r="DS120" s="251" t="str">
        <f>IF(ISNUMBER(FIND(analysismethod9,'III_Plan comp 438.68 {Plan 9}'!BL$15)),"",'III_Plan comp 438.68 {Plan 9}'!BL$15&amp;analysismethod9)</f>
        <v xml:space="preserve">FTE Ratio Analysis; 
</v>
      </c>
      <c r="DT120" s="251" t="str">
        <f>IF(ISNUMBER(FIND(analysismethod9,'III_Plan comp 438.68 {Plan 9}'!BM$15)),"",'III_Plan comp 438.68 {Plan 9}'!BM$15&amp;analysismethod9)</f>
        <v xml:space="preserve">FTE Ratio Analysis; 
</v>
      </c>
      <c r="DU120" s="251" t="str">
        <f>IF(ISNUMBER(FIND(analysismethod9,'III_Plan comp 438.68 {Plan 9}'!BN$15)),"",'III_Plan comp 438.68 {Plan 9}'!BN$15&amp;analysismethod9)</f>
        <v xml:space="preserve">FTE Ratio Analysis; 
</v>
      </c>
      <c r="DV120" s="251" t="str">
        <f>IF(ISNUMBER(FIND(analysismethod9,'III_Plan comp 438.68 {Plan 9}'!BO$15)),"",'III_Plan comp 438.68 {Plan 9}'!BO$15&amp;analysismethod9)</f>
        <v xml:space="preserve">FTE Ratio Analysis; 
</v>
      </c>
      <c r="DW120" s="251" t="str">
        <f>IF(ISNUMBER(FIND(analysismethod9,'III_Plan comp 438.68 {Plan 9}'!BP$15)),"",'III_Plan comp 438.68 {Plan 9}'!BP$15&amp;analysismethod9)</f>
        <v xml:space="preserve">FTE Ratio Analysis; 
</v>
      </c>
      <c r="DX120" s="251" t="str">
        <f>IF(ISNUMBER(FIND(analysismethod9,'III_Plan comp 438.68 {Plan 9}'!BQ$15)),"",'III_Plan comp 438.68 {Plan 9}'!BQ$15&amp;analysismethod9)</f>
        <v xml:space="preserve">FTE Ratio Analysis; 
</v>
      </c>
      <c r="DY120" s="251" t="str">
        <f>IF(ISNUMBER(FIND(analysismethod9,'III_Plan comp 438.68 {Plan 9}'!BR$15)),"",'III_Plan comp 438.68 {Plan 9}'!BR$15&amp;analysismethod9)</f>
        <v xml:space="preserve">FTE Ratio Analysis; 
</v>
      </c>
      <c r="DZ120" s="251" t="str">
        <f>IF(ISNUMBER(FIND(analysismethod9,'III_Plan comp 438.68 {Plan 9}'!BS$15)),"",'III_Plan comp 438.68 {Plan 9}'!BS$15&amp;analysismethod9)</f>
        <v xml:space="preserve">FTE Ratio Analysis; 
</v>
      </c>
      <c r="EA120" s="251" t="str">
        <f>IF(ISNUMBER(FIND(analysismethod9,'III_Plan comp 438.68 {Plan 9}'!BT$15)),"",'III_Plan comp 438.68 {Plan 9}'!BT$15&amp;analysismethod9)</f>
        <v xml:space="preserve">FTE Ratio Analysis; 
</v>
      </c>
      <c r="EB120" s="251" t="str">
        <f>IF(ISNUMBER(FIND(analysismethod9,'III_Plan comp 438.68 {Plan 9}'!BU$15)),"",'III_Plan comp 438.68 {Plan 9}'!BU$15&amp;analysismethod9)</f>
        <v xml:space="preserve">FTE Ratio Analysis; 
</v>
      </c>
      <c r="EC120" s="251" t="str">
        <f>IF(ISNUMBER(FIND(analysismethod9,'III_Plan comp 438.68 {Plan 9}'!BV$15)),"",'III_Plan comp 438.68 {Plan 9}'!BV$15&amp;analysismethod9)</f>
        <v xml:space="preserve">FTE Ratio Analysis; 
</v>
      </c>
      <c r="ED120" s="251" t="str">
        <f>IF(ISNUMBER(FIND(analysismethod9,'III_Plan comp 438.68 {Plan 9}'!BW$15)),"",'III_Plan comp 438.68 {Plan 9}'!BW$15&amp;analysismethod9)</f>
        <v xml:space="preserve">FTE Ratio Analysis; 
</v>
      </c>
      <c r="EE120" s="251" t="str">
        <f>IF(ISNUMBER(FIND(analysismethod9,'III_Plan comp 438.68 {Plan 9}'!BX$15)),"",'III_Plan comp 438.68 {Plan 9}'!BX$15&amp;analysismethod9)</f>
        <v xml:space="preserve">FTE Ratio Analysis; 
</v>
      </c>
      <c r="EF120" s="251" t="str">
        <f>IF(ISNUMBER(FIND(analysismethod9,'III_Plan comp 438.68 {Plan 9}'!BY$15)),"",'III_Plan comp 438.68 {Plan 9}'!BY$15&amp;analysismethod9)</f>
        <v xml:space="preserve">FTE Ratio Analysis; 
</v>
      </c>
      <c r="EG120" s="251" t="str">
        <f>IF(ISNUMBER(FIND(analysismethod9,'III_Plan comp 438.68 {Plan 9}'!BZ$15)),"",'III_Plan comp 438.68 {Plan 9}'!BZ$15&amp;analysismethod9)</f>
        <v xml:space="preserve">FTE Ratio Analysis; 
</v>
      </c>
      <c r="EH120" s="251" t="str">
        <f>IF(ISNUMBER(FIND(analysismethod9,'III_Plan comp 438.68 {Plan 9}'!CA$15)),"",'III_Plan comp 438.68 {Plan 9}'!CA$15&amp;analysismethod9)</f>
        <v xml:space="preserve">FTE Ratio Analysis; 
</v>
      </c>
      <c r="EI120" s="251" t="str">
        <f>IF(ISNUMBER(FIND(analysismethod9,'III_Plan comp 438.68 {Plan 9}'!CB$15)),"",'III_Plan comp 438.68 {Plan 9}'!CB$15&amp;analysismethod9)</f>
        <v xml:space="preserve">FTE Ratio Analysis; 
</v>
      </c>
      <c r="EJ120" s="251" t="str">
        <f>IF(ISNUMBER(FIND(analysismethod9,'III_Plan comp 438.68 {Plan 9}'!CC$15)),"",'III_Plan comp 438.68 {Plan 9}'!CC$15&amp;analysismethod9)</f>
        <v xml:space="preserve">FTE Ratio Analysis; 
</v>
      </c>
      <c r="EK120" s="251" t="str">
        <f>IF(ISNUMBER(FIND(analysismethod9,'III_Plan comp 438.68 {Plan 9}'!CD$15)),"",'III_Plan comp 438.68 {Plan 9}'!CD$15&amp;analysismethod9)</f>
        <v xml:space="preserve">FTE Ratio Analysis; 
</v>
      </c>
      <c r="EL120" s="251" t="str">
        <f>IF(ISNUMBER(FIND(analysismethod9,'III_Plan comp 438.68 {Plan 9}'!CE$15)),"",'III_Plan comp 438.68 {Plan 9}'!CE$15&amp;analysismethod9)</f>
        <v xml:space="preserve">FTE Ratio Analysis; 
</v>
      </c>
      <c r="EM120" s="251" t="str">
        <f>IF(ISNUMBER(FIND(analysismethod9,'III_Plan comp 438.68 {Plan 9}'!CF$15)),"",'III_Plan comp 438.68 {Plan 9}'!CF$15&amp;analysismethod9)</f>
        <v xml:space="preserve">FTE Ratio Analysis; 
</v>
      </c>
      <c r="EN120" s="251" t="str">
        <f>IF(ISNUMBER(FIND(analysismethod9,'III_Plan comp 438.68 {Plan 9}'!CG$15)),"",'III_Plan comp 438.68 {Plan 9}'!CG$15&amp;analysismethod9)</f>
        <v xml:space="preserve">FTE Ratio Analysis; 
</v>
      </c>
      <c r="EO120" s="251" t="str">
        <f>IF(ISNUMBER(FIND(analysismethod9,'III_Plan comp 438.68 {Plan 9}'!CH$15)),"",'III_Plan comp 438.68 {Plan 9}'!CH$15&amp;analysismethod9)</f>
        <v xml:space="preserve">FTE Ratio Analysis; 
</v>
      </c>
      <c r="EP120" s="251" t="str">
        <f>IF(ISNUMBER(FIND(analysismethod9,'III_Plan comp 438.68 {Plan 9}'!CI$15)),"",'III_Plan comp 438.68 {Plan 9}'!CI$15&amp;analysismethod9)</f>
        <v xml:space="preserve">FTE Ratio Analysis; 
</v>
      </c>
      <c r="EQ120" s="251" t="str">
        <f>IF(ISNUMBER(FIND(analysismethod9,'III_Plan comp 438.68 {Plan 9}'!CJ$15)),"",'III_Plan comp 438.68 {Plan 9}'!CJ$15&amp;analysismethod9)</f>
        <v xml:space="preserve">FTE Ratio Analysis; 
</v>
      </c>
      <c r="ER120" s="251" t="str">
        <f>IF(ISNUMBER(FIND(analysismethod9,'III_Plan comp 438.68 {Plan 9}'!CK$15)),"",'III_Plan comp 438.68 {Plan 9}'!CK$15&amp;analysismethod9)</f>
        <v xml:space="preserve">FTE Ratio Analysis; 
</v>
      </c>
      <c r="ES120" s="251" t="str">
        <f>IF(ISNUMBER(FIND(analysismethod9,'III_Plan comp 438.68 {Plan 9}'!CL$15)),"",'III_Plan comp 438.68 {Plan 9}'!CL$15&amp;analysismethod9)</f>
        <v xml:space="preserve">FTE Ratio Analysis; 
</v>
      </c>
      <c r="ET120" s="251" t="str">
        <f>IF(ISNUMBER(FIND(analysismethod9,'III_Plan comp 438.68 {Plan 9}'!CM$15)),"",'III_Plan comp 438.68 {Plan 9}'!CM$15&amp;analysismethod9)</f>
        <v xml:space="preserve">FTE Ratio Analysis; 
</v>
      </c>
      <c r="EU120" s="251" t="str">
        <f>IF(ISNUMBER(FIND(analysismethod9,'III_Plan comp 438.68 {Plan 9}'!CN$15)),"",'III_Plan comp 438.68 {Plan 9}'!CN$15&amp;analysismethod9)</f>
        <v xml:space="preserve">FTE Ratio Analysis; 
</v>
      </c>
      <c r="EV120" s="251" t="str">
        <f>IF(ISNUMBER(FIND(analysismethod9,'III_Plan comp 438.68 {Plan 9}'!CO$15)),"",'III_Plan comp 438.68 {Plan 9}'!CO$15&amp;analysismethod9)</f>
        <v xml:space="preserve">FTE Ratio Analysis; 
</v>
      </c>
      <c r="EW120" s="251" t="str">
        <f>IF(ISNUMBER(FIND(analysismethod9,'III_Plan comp 438.68 {Plan 9}'!CP$15)),"",'III_Plan comp 438.68 {Plan 9}'!CP$15&amp;analysismethod9)</f>
        <v xml:space="preserve">FTE Ratio Analysis; 
</v>
      </c>
      <c r="EX120" s="251" t="str">
        <f>IF(ISNUMBER(FIND(analysismethod9,'III_Plan comp 438.68 {Plan 9}'!CQ$15)),"",'III_Plan comp 438.68 {Plan 9}'!CQ$15&amp;analysismethod9)</f>
        <v xml:space="preserve">FTE Ratio Analysis; 
</v>
      </c>
      <c r="EY120" s="251" t="str">
        <f>IF(ISNUMBER(FIND(analysismethod9,'III_Plan comp 438.68 {Plan 9}'!CR$15)),"",'III_Plan comp 438.68 {Plan 9}'!CR$15&amp;analysismethod9)</f>
        <v xml:space="preserve">FTE Ratio Analysis; 
</v>
      </c>
      <c r="EZ120" s="251" t="str">
        <f>IF(ISNUMBER(FIND(analysismethod9,'III_Plan comp 438.68 {Plan 9}'!CS$15)),"",'III_Plan comp 438.68 {Plan 9}'!CS$15&amp;analysismethod9)</f>
        <v xml:space="preserve">FTE Ratio Analysis; 
</v>
      </c>
      <c r="FA120" s="251" t="str">
        <f>IF(ISNUMBER(FIND(analysismethod9,'III_Plan comp 438.68 {Plan 9}'!CT$15)),"",'III_Plan comp 438.68 {Plan 9}'!CT$15&amp;analysismethod9)</f>
        <v xml:space="preserve">FTE Ratio Analysis; 
</v>
      </c>
      <c r="FB120" s="251" t="str">
        <f>IF(ISNUMBER(FIND(analysismethod9,'III_Plan comp 438.68 {Plan 9}'!CU$15)),"",'III_Plan comp 438.68 {Plan 9}'!CU$15&amp;analysismethod9)</f>
        <v xml:space="preserve">FTE Ratio Analysis; 
</v>
      </c>
      <c r="FC120" s="251" t="str">
        <f>IF(ISNUMBER(FIND(analysismethod9,'III_Plan comp 438.68 {Plan 9}'!CV$15)),"",'III_Plan comp 438.68 {Plan 9}'!CV$15&amp;analysismethod9)</f>
        <v xml:space="preserve">FTE Ratio Analysis; 
</v>
      </c>
      <c r="FD120" s="251" t="str">
        <f>IF(ISNUMBER(FIND(analysismethod9,'III_Plan comp 438.68 {Plan 9}'!CW$15)),"",'III_Plan comp 438.68 {Plan 9}'!CW$15&amp;analysismethod9)</f>
        <v xml:space="preserve">FTE Ratio Analysis; 
</v>
      </c>
      <c r="FE120" s="251" t="str">
        <f>IF(ISNUMBER(FIND(analysismethod9,'III_Plan comp 438.68 {Plan 9}'!CX$15)),"",'III_Plan comp 438.68 {Plan 9}'!CX$15&amp;analysismethod9)</f>
        <v xml:space="preserve">FTE Ratio Analysis; 
</v>
      </c>
      <c r="FF120" s="251" t="str">
        <f>IF(ISNUMBER(FIND(analysismethod9,'III_Plan comp 438.68 {Plan 9}'!CY$15)),"",'III_Plan comp 438.68 {Plan 9}'!CY$15&amp;analysismethod9)</f>
        <v xml:space="preserve">FTE Ratio Analysis; 
</v>
      </c>
      <c r="FG120" s="251" t="str">
        <f>IF(ISNUMBER(FIND(analysismethod9,'III_Plan comp 438.68 {Plan 9}'!CZ$15)),"",'III_Plan comp 438.68 {Plan 9}'!CZ$15&amp;analysismethod9)</f>
        <v xml:space="preserve">FTE Ratio Analysis; 
</v>
      </c>
    </row>
    <row r="121" spans="62:163" ht="14.4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Mandatory Provider Type Validation Analysis; 
</v>
      </c>
      <c r="BM121" s="254" t="str">
        <f>IF(ISNUMBER(FIND(analysismethod10,'III_Plan comp 438.68 {Plan 1}'!F$15)),"",'III_Plan comp 438.68 {Plan 1}'!F$15&amp;analysismethod10)</f>
        <v xml:space="preserve">Mandatory Provider Type Validation Analysis; 
</v>
      </c>
      <c r="BN121" s="254" t="str">
        <f>IF(ISNUMBER(FIND(analysismethod10,'III_Plan comp 438.68 {Plan 1}'!G$15)),"",'III_Plan comp 438.68 {Plan 1}'!G$15&amp;analysismethod10)</f>
        <v xml:space="preserve">Mandatory Provider Type Validation Analysis; 
</v>
      </c>
      <c r="BO121" s="254" t="str">
        <f>IF(ISNUMBER(FIND(analysismethod10,'III_Plan comp 438.68 {Plan 1}'!H$15)),"",'III_Plan comp 438.68 {Plan 1}'!H$15&amp;analysismethod10)</f>
        <v xml:space="preserve">Mandatory Provider Type Validation Analysis; 
</v>
      </c>
      <c r="BP121" s="254" t="str">
        <f>IF(ISNUMBER(FIND(analysismethod10,'III_Plan comp 438.68 {Plan 1}'!I$15)),"",'III_Plan comp 438.68 {Plan 1}'!I$15&amp;analysismethod10)</f>
        <v xml:space="preserve">Mandatory Provider Type Validation Analysis; 
</v>
      </c>
      <c r="BQ121" s="254" t="str">
        <f>IF(ISNUMBER(FIND(analysismethod10,'III_Plan comp 438.68 {Plan 1}'!J$15)),"",'III_Plan comp 438.68 {Plan 1}'!J$15&amp;analysismethod10)</f>
        <v xml:space="preserve">Mandatory Provider Type Validation Analysis; 
</v>
      </c>
      <c r="BR121" s="254" t="str">
        <f>IF(ISNUMBER(FIND(analysismethod10,'III_Plan comp 438.68 {Plan 1}'!K$15)),"",'III_Plan comp 438.68 {Plan 1}'!K$15&amp;analysismethod10)</f>
        <v xml:space="preserve">Mandatory Provider Type Validation Analysis; 
</v>
      </c>
      <c r="BS121" s="254" t="str">
        <f>IF(ISNUMBER(FIND(analysismethod10,'III_Plan comp 438.68 {Plan 1}'!L$15)),"",'III_Plan comp 438.68 {Plan 1}'!L$15&amp;analysismethod10)</f>
        <v xml:space="preserve">Mandatory Provider Type Validation Analysis; 
</v>
      </c>
      <c r="BT121" s="254" t="str">
        <f>IF(ISNUMBER(FIND(analysismethod10,'III_Plan comp 438.68 {Plan 1}'!M$15)),"",'III_Plan comp 438.68 {Plan 1}'!M$15&amp;analysismethod10)</f>
        <v xml:space="preserve">Mandatory Provider Type Validation Analysis; 
</v>
      </c>
      <c r="BU121" s="254" t="str">
        <f>IF(ISNUMBER(FIND(analysismethod10,'III_Plan comp 438.68 {Plan 1}'!N$15)),"",'III_Plan comp 438.68 {Plan 1}'!N$15&amp;analysismethod10)</f>
        <v xml:space="preserve">Mandatory Provider Type Validation Analysis; 
</v>
      </c>
      <c r="BV121" s="254" t="str">
        <f>IF(ISNUMBER(FIND(analysismethod10,'III_Plan comp 438.68 {Plan 1}'!O$15)),"",'III_Plan comp 438.68 {Plan 1}'!O$15&amp;analysismethod10)</f>
        <v xml:space="preserve">Mandatory Provider Type Validation Analysis; 
</v>
      </c>
      <c r="BW121" s="254" t="str">
        <f>IF(ISNUMBER(FIND(analysismethod10,'III_Plan comp 438.68 {Plan 1}'!P$15)),"",'III_Plan comp 438.68 {Plan 1}'!P$15&amp;analysismethod10)</f>
        <v xml:space="preserve">Mandatory Provider Type Validation Analysis; 
</v>
      </c>
      <c r="BX121" s="254" t="str">
        <f>IF(ISNUMBER(FIND(analysismethod10,'III_Plan comp 438.68 {Plan 1}'!Q$15)),"",'III_Plan comp 438.68 {Plan 1}'!Q$15&amp;analysismethod10)</f>
        <v xml:space="preserve">Mandatory Provider Type Validation Analysis; 
</v>
      </c>
      <c r="BY121" s="254" t="str">
        <f>IF(ISNUMBER(FIND(analysismethod10,'III_Plan comp 438.68 {Plan 1}'!R$15)),"",'III_Plan comp 438.68 {Plan 1}'!R$15&amp;analysismethod10)</f>
        <v xml:space="preserve">Mandatory Provider Type Validation Analysis; 
</v>
      </c>
      <c r="BZ121" s="254" t="str">
        <f>IF(ISNUMBER(FIND(analysismethod10,'III_Plan comp 438.68 {Plan 1}'!S$15)),"",'III_Plan comp 438.68 {Plan 1}'!S$15&amp;analysismethod10)</f>
        <v xml:space="preserve">Mandatory Provider Type Validation Analysis; 
</v>
      </c>
      <c r="CA121" s="254" t="str">
        <f>IF(ISNUMBER(FIND(analysismethod10,'III_Plan comp 438.68 {Plan 1}'!T$15)),"",'III_Plan comp 438.68 {Plan 1}'!T$15&amp;analysismethod10)</f>
        <v xml:space="preserve">Mandatory Provider Type Validation Analysis; 
</v>
      </c>
      <c r="CB121" s="254" t="str">
        <f>IF(ISNUMBER(FIND(analysismethod10,'III_Plan comp 438.68 {Plan 1}'!U$15)),"",'III_Plan comp 438.68 {Plan 1}'!U$15&amp;analysismethod10)</f>
        <v xml:space="preserve">Mandatory Provider Type Validation Analysis; 
</v>
      </c>
      <c r="CC121" s="254" t="str">
        <f>IF(ISNUMBER(FIND(analysismethod10,'III_Plan comp 438.68 {Plan 1}'!V$15)),"",'III_Plan comp 438.68 {Plan 1}'!V$15&amp;analysismethod10)</f>
        <v xml:space="preserve">Mandatory Provider Type Validation Analysis; 
</v>
      </c>
      <c r="CD121" s="254" t="str">
        <f>IF(ISNUMBER(FIND(analysismethod10,'III_Plan comp 438.68 {Plan 1}'!W$15)),"",'III_Plan comp 438.68 {Plan 1}'!W$15&amp;analysismethod10)</f>
        <v xml:space="preserve">Mandatory Provider Type Validation Analysis; 
</v>
      </c>
      <c r="CE121" s="254" t="str">
        <f>IF(ISNUMBER(FIND(analysismethod10,'III_Plan comp 438.68 {Plan 1}'!X$15)),"",'III_Plan comp 438.68 {Plan 1}'!X$15&amp;analysismethod10)</f>
        <v xml:space="preserve">Mandatory Provider Type Validation Analysis; 
</v>
      </c>
      <c r="CF121" s="254" t="str">
        <f>IF(ISNUMBER(FIND(analysismethod10,'III_Plan comp 438.68 {Plan 1}'!Y$15)),"",'III_Plan comp 438.68 {Plan 1}'!Y$15&amp;analysismethod10)</f>
        <v xml:space="preserve">Mandatory Provider Type Validation Analysis; 
</v>
      </c>
      <c r="CG121" s="254" t="str">
        <f>IF(ISNUMBER(FIND(analysismethod10,'III_Plan comp 438.68 {Plan 1}'!Z$15)),"",'III_Plan comp 438.68 {Plan 1}'!Z$15&amp;analysismethod10)</f>
        <v xml:space="preserve">Mandatory Provider Type Validation Analysis; 
</v>
      </c>
      <c r="CH121" s="254" t="str">
        <f>IF(ISNUMBER(FIND(analysismethod10,'III_Plan comp 438.68 {Plan 1}'!AA$15)),"",'III_Plan comp 438.68 {Plan 1}'!AA$15&amp;analysismethod10)</f>
        <v xml:space="preserve">Mandatory Provider Type Validation Analysis; 
</v>
      </c>
      <c r="CI121" s="254" t="str">
        <f>IF(ISNUMBER(FIND(analysismethod10,'III_Plan comp 438.68 {Plan 1}'!AB$15)),"",'III_Plan comp 438.68 {Plan 1}'!AB$15&amp;analysismethod10)</f>
        <v xml:space="preserve">Mandatory Provider Type Validation Analysis; 
</v>
      </c>
      <c r="CJ121" s="254" t="str">
        <f>IF(ISNUMBER(FIND(analysismethod10,'III_Plan comp 438.68 {Plan 1}'!AC$15)),"",'III_Plan comp 438.68 {Plan 1}'!AC$15&amp;analysismethod10)</f>
        <v xml:space="preserve">Mandatory Provider Type Validation Analysis; 
</v>
      </c>
      <c r="CK121" s="254" t="str">
        <f>IF(ISNUMBER(FIND(analysismethod10,'III_Plan comp 438.68 {Plan 1}'!AD$15)),"",'III_Plan comp 438.68 {Plan 1}'!AD$15&amp;analysismethod10)</f>
        <v xml:space="preserve">Mandatory Provider Type Validation Analysis; 
</v>
      </c>
      <c r="CL121" s="254" t="str">
        <f>IF(ISNUMBER(FIND(analysismethod10,'III_Plan comp 438.68 {Plan 1}'!AE$15)),"",'III_Plan comp 438.68 {Plan 1}'!AE$15&amp;analysismethod10)</f>
        <v xml:space="preserve">Mandatory Provider Type Validation Analysis; 
</v>
      </c>
      <c r="CM121" s="254" t="str">
        <f>IF(ISNUMBER(FIND(analysismethod10,'III_Plan comp 438.68 {Plan 1}'!AF$15)),"",'III_Plan comp 438.68 {Plan 1}'!AF$15&amp;analysismethod10)</f>
        <v xml:space="preserve">Mandatory Provider Type Validation Analysis; 
</v>
      </c>
      <c r="CN121" s="254" t="str">
        <f>IF(ISNUMBER(FIND(analysismethod10,'III_Plan comp 438.68 {Plan 1}'!AG$15)),"",'III_Plan comp 438.68 {Plan 1}'!AG$15&amp;analysismethod10)</f>
        <v xml:space="preserve">Mandatory Provider Type Validation Analysis; 
</v>
      </c>
      <c r="CO121" s="254" t="str">
        <f>IF(ISNUMBER(FIND(analysismethod10,'III_Plan comp 438.68 {Plan 1}'!AH$15)),"",'III_Plan comp 438.68 {Plan 1}'!AH$15&amp;analysismethod10)</f>
        <v xml:space="preserve">Mandatory Provider Type Validation Analysis; 
</v>
      </c>
      <c r="CP121" s="254" t="str">
        <f>IF(ISNUMBER(FIND(analysismethod10,'III_Plan comp 438.68 {Plan 1}'!AI$15)),"",'III_Plan comp 438.68 {Plan 1}'!AI$15&amp;analysismethod10)</f>
        <v xml:space="preserve">Mandatory Provider Type Validation Analysis; 
</v>
      </c>
      <c r="CQ121" s="254" t="str">
        <f>IF(ISNUMBER(FIND(analysismethod10,'III_Plan comp 438.68 {Plan 1}'!AJ$15)),"",'III_Plan comp 438.68 {Plan 1}'!AJ$15&amp;analysismethod10)</f>
        <v xml:space="preserve">Mandatory Provider Type Validation Analysis; 
</v>
      </c>
      <c r="CR121" s="254" t="str">
        <f>IF(ISNUMBER(FIND(analysismethod10,'III_Plan comp 438.68 {Plan 1}'!AK$15)),"",'III_Plan comp 438.68 {Plan 1}'!AK$15&amp;analysismethod10)</f>
        <v xml:space="preserve">Mandatory Provider Type Validation Analysis; 
</v>
      </c>
      <c r="CS121" s="254" t="str">
        <f>IF(ISNUMBER(FIND(analysismethod10,'III_Plan comp 438.68 {Plan 1}'!AL$15)),"",'III_Plan comp 438.68 {Plan 1}'!AL$15&amp;analysismethod10)</f>
        <v xml:space="preserve">Mandatory Provider Type Validation Analysis; 
</v>
      </c>
      <c r="CT121" s="254" t="str">
        <f>IF(ISNUMBER(FIND(analysismethod10,'III_Plan comp 438.68 {Plan 1}'!AM$15)),"",'III_Plan comp 438.68 {Plan 1}'!AM$15&amp;analysismethod10)</f>
        <v xml:space="preserve">Mandatory Provider Type Validation Analysis; 
</v>
      </c>
      <c r="CU121" s="254" t="str">
        <f>IF(ISNUMBER(FIND(analysismethod10,'III_Plan comp 438.68 {Plan 1}'!AN$15)),"",'III_Plan comp 438.68 {Plan 1}'!AN$15&amp;analysismethod10)</f>
        <v xml:space="preserve">Mandatory Provider Type Validation Analysis; 
</v>
      </c>
      <c r="CV121" s="254" t="str">
        <f>IF(ISNUMBER(FIND(analysismethod10,'III_Plan comp 438.68 {Plan 1}'!AO$15)),"",'III_Plan comp 438.68 {Plan 1}'!AO$15&amp;analysismethod10)</f>
        <v xml:space="preserve">Mandatory Provider Type Validation Analysis; 
</v>
      </c>
      <c r="CW121" s="254" t="str">
        <f>IF(ISNUMBER(FIND(analysismethod10,'III_Plan comp 438.68 {Plan 1}'!AP$15)),"",'III_Plan comp 438.68 {Plan 1}'!AP$15&amp;analysismethod10)</f>
        <v xml:space="preserve">Mandatory Provider Type Validation Analysis; 
</v>
      </c>
      <c r="CX121" s="254" t="str">
        <f>IF(ISNUMBER(FIND(analysismethod10,'III_Plan comp 438.68 {Plan 1}'!AQ$15)),"",'III_Plan comp 438.68 {Plan 1}'!AQ$15&amp;analysismethod10)</f>
        <v xml:space="preserve">Mandatory Provider Type Validation Analysis; 
</v>
      </c>
      <c r="CY121" s="254" t="str">
        <f>IF(ISNUMBER(FIND(analysismethod10,'III_Plan comp 438.68 {Plan 1}'!AR$15)),"",'III_Plan comp 438.68 {Plan 1}'!AR$15&amp;analysismethod10)</f>
        <v xml:space="preserve">Mandatory Provider Type Validation Analysis; 
</v>
      </c>
      <c r="CZ121" s="254" t="str">
        <f>IF(ISNUMBER(FIND(analysismethod10,'III_Plan comp 438.68 {Plan 1}'!AS$15)),"",'III_Plan comp 438.68 {Plan 1}'!AS$15&amp;analysismethod10)</f>
        <v xml:space="preserve">Mandatory Provider Type Validation Analysis; 
</v>
      </c>
      <c r="DA121" s="254" t="str">
        <f>IF(ISNUMBER(FIND(analysismethod10,'III_Plan comp 438.68 {Plan 1}'!AT$15)),"",'III_Plan comp 438.68 {Plan 1}'!AT$15&amp;analysismethod10)</f>
        <v xml:space="preserve">Mandatory Provider Type Validation Analysis; 
</v>
      </c>
      <c r="DB121" s="254" t="str">
        <f>IF(ISNUMBER(FIND(analysismethod10,'III_Plan comp 438.68 {Plan 1}'!AU$15)),"",'III_Plan comp 438.68 {Plan 1}'!AU$15&amp;analysismethod10)</f>
        <v xml:space="preserve">Mandatory Provider Type Validation Analysis; 
</v>
      </c>
      <c r="DC121" s="254" t="str">
        <f>IF(ISNUMBER(FIND(analysismethod10,'III_Plan comp 438.68 {Plan 1}'!AV$15)),"",'III_Plan comp 438.68 {Plan 1}'!AV$15&amp;analysismethod10)</f>
        <v xml:space="preserve">Mandatory Provider Type Validation Analysis; 
</v>
      </c>
      <c r="DD121" s="254" t="str">
        <f>IF(ISNUMBER(FIND(analysismethod10,'III_Plan comp 438.68 {Plan 1}'!AW$15)),"",'III_Plan comp 438.68 {Plan 1}'!AW$15&amp;analysismethod10)</f>
        <v xml:space="preserve">Mandatory Provider Type Validation Analysis; 
</v>
      </c>
      <c r="DE121" s="254" t="str">
        <f>IF(ISNUMBER(FIND(analysismethod10,'III_Plan comp 438.68 {Plan 1}'!AX$15)),"",'III_Plan comp 438.68 {Plan 1}'!AX$15&amp;analysismethod10)</f>
        <v xml:space="preserve">Mandatory Provider Type Validation Analysis; 
</v>
      </c>
      <c r="DF121" s="254" t="str">
        <f>IF(ISNUMBER(FIND(analysismethod10,'III_Plan comp 438.68 {Plan 1}'!AY$15)),"",'III_Plan comp 438.68 {Plan 1}'!AY$15&amp;analysismethod10)</f>
        <v xml:space="preserve">Mandatory Provider Type Validation Analysis; 
</v>
      </c>
      <c r="DG121" s="254" t="str">
        <f>IF(ISNUMBER(FIND(analysismethod10,'III_Plan comp 438.68 {Plan 1}'!AZ$15)),"",'III_Plan comp 438.68 {Plan 1}'!AZ$15&amp;analysismethod10)</f>
        <v xml:space="preserve">Mandatory Provider Type Validation Analysis; 
</v>
      </c>
      <c r="DH121" s="254" t="str">
        <f>IF(ISNUMBER(FIND(analysismethod10,'III_Plan comp 438.68 {Plan 1}'!BA$15)),"",'III_Plan comp 438.68 {Plan 1}'!BA$15&amp;analysismethod10)</f>
        <v xml:space="preserve">Mandatory Provider Type Validation Analysis; 
</v>
      </c>
      <c r="DI121" s="254" t="str">
        <f>IF(ISNUMBER(FIND(analysismethod10,'III_Plan comp 438.68 {Plan 1}'!BB$15)),"",'III_Plan comp 438.68 {Plan 1}'!BB$15&amp;analysismethod10)</f>
        <v xml:space="preserve">Mandatory Provider Type Validation Analysis; 
</v>
      </c>
      <c r="DJ121" s="254" t="str">
        <f>IF(ISNUMBER(FIND(analysismethod10,'III_Plan comp 438.68 {Plan 1}'!BC$15)),"",'III_Plan comp 438.68 {Plan 1}'!BC$15&amp;analysismethod10)</f>
        <v xml:space="preserve">Mandatory Provider Type Validation Analysis; 
</v>
      </c>
      <c r="DK121" s="254" t="str">
        <f>IF(ISNUMBER(FIND(analysismethod10,'III_Plan comp 438.68 {Plan 1}'!BD$15)),"",'III_Plan comp 438.68 {Plan 1}'!BD$15&amp;analysismethod10)</f>
        <v xml:space="preserve">Mandatory Provider Type Validation Analysis; 
</v>
      </c>
      <c r="DL121" s="254" t="str">
        <f>IF(ISNUMBER(FIND(analysismethod10,'III_Plan comp 438.68 {Plan 1}'!BE$15)),"",'III_Plan comp 438.68 {Plan 1}'!BE$15&amp;analysismethod10)</f>
        <v xml:space="preserve">Mandatory Provider Type Validation Analysis; 
</v>
      </c>
      <c r="DM121" s="254" t="str">
        <f>IF(ISNUMBER(FIND(analysismethod10,'III_Plan comp 438.68 {Plan 1}'!BF$15)),"",'III_Plan comp 438.68 {Plan 1}'!BF$15&amp;analysismethod10)</f>
        <v xml:space="preserve">Mandatory Provider Type Validation Analysis; 
</v>
      </c>
      <c r="DN121" s="254" t="str">
        <f>IF(ISNUMBER(FIND(analysismethod10,'III_Plan comp 438.68 {Plan 1}'!BG$15)),"",'III_Plan comp 438.68 {Plan 1}'!BG$15&amp;analysismethod10)</f>
        <v xml:space="preserve">Mandatory Provider Type Validation Analysis; 
</v>
      </c>
      <c r="DO121" s="254" t="str">
        <f>IF(ISNUMBER(FIND(analysismethod10,'III_Plan comp 438.68 {Plan 1}'!BH$15)),"",'III_Plan comp 438.68 {Plan 1}'!BH$15&amp;analysismethod10)</f>
        <v xml:space="preserve">Mandatory Provider Type Validation Analysis; 
</v>
      </c>
      <c r="DP121" s="254" t="str">
        <f>IF(ISNUMBER(FIND(analysismethod10,'III_Plan comp 438.68 {Plan 1}'!BI$15)),"",'III_Plan comp 438.68 {Plan 1}'!BI$15&amp;analysismethod10)</f>
        <v xml:space="preserve">Mandatory Provider Type Validation Analysis; 
</v>
      </c>
      <c r="DQ121" s="254" t="str">
        <f>IF(ISNUMBER(FIND(analysismethod10,'III_Plan comp 438.68 {Plan 1}'!BJ$15)),"",'III_Plan comp 438.68 {Plan 1}'!BJ$15&amp;analysismethod10)</f>
        <v xml:space="preserve">Mandatory Provider Type Validation Analysis; 
</v>
      </c>
      <c r="DR121" s="254" t="str">
        <f>IF(ISNUMBER(FIND(analysismethod10,'III_Plan comp 438.68 {Plan 1}'!BK$15)),"",'III_Plan comp 438.68 {Plan 1}'!BK$15&amp;analysismethod10)</f>
        <v xml:space="preserve">Mandatory Provider Type Validation Analysis; 
</v>
      </c>
      <c r="DS121" s="254" t="str">
        <f>IF(ISNUMBER(FIND(analysismethod10,'III_Plan comp 438.68 {Plan 1}'!BL$15)),"",'III_Plan comp 438.68 {Plan 1}'!BL$15&amp;analysismethod10)</f>
        <v xml:space="preserve">Mandatory Provider Type Validation Analysis; 
</v>
      </c>
      <c r="DT121" s="254" t="str">
        <f>IF(ISNUMBER(FIND(analysismethod10,'III_Plan comp 438.68 {Plan 1}'!BM$15)),"",'III_Plan comp 438.68 {Plan 1}'!BM$15&amp;analysismethod10)</f>
        <v xml:space="preserve">Mandatory Provider Type Validation Analysis; 
</v>
      </c>
      <c r="DU121" s="254" t="str">
        <f>IF(ISNUMBER(FIND(analysismethod10,'III_Plan comp 438.68 {Plan 1}'!BN$15)),"",'III_Plan comp 438.68 {Plan 1}'!BN$15&amp;analysismethod10)</f>
        <v xml:space="preserve">Mandatory Provider Type Validation Analysis; 
</v>
      </c>
      <c r="DV121" s="254" t="str">
        <f>IF(ISNUMBER(FIND(analysismethod10,'III_Plan comp 438.68 {Plan 1}'!BO$15)),"",'III_Plan comp 438.68 {Plan 1}'!BO$15&amp;analysismethod10)</f>
        <v xml:space="preserve">Mandatory Provider Type Validation Analysis; 
</v>
      </c>
      <c r="DW121" s="254" t="str">
        <f>IF(ISNUMBER(FIND(analysismethod10,'III_Plan comp 438.68 {Plan 1}'!BP$15)),"",'III_Plan comp 438.68 {Plan 1}'!BP$15&amp;analysismethod10)</f>
        <v xml:space="preserve">Mandatory Provider Type Validation Analysis; 
</v>
      </c>
      <c r="DX121" s="254" t="str">
        <f>IF(ISNUMBER(FIND(analysismethod10,'III_Plan comp 438.68 {Plan 1}'!BQ$15)),"",'III_Plan comp 438.68 {Plan 1}'!BQ$15&amp;analysismethod10)</f>
        <v xml:space="preserve">Mandatory Provider Type Validation Analysis; 
</v>
      </c>
      <c r="DY121" s="254" t="str">
        <f>IF(ISNUMBER(FIND(analysismethod10,'III_Plan comp 438.68 {Plan 1}'!BR$15)),"",'III_Plan comp 438.68 {Plan 1}'!BR$15&amp;analysismethod10)</f>
        <v xml:space="preserve">Mandatory Provider Type Validation Analysis; 
</v>
      </c>
      <c r="DZ121" s="254" t="str">
        <f>IF(ISNUMBER(FIND(analysismethod10,'III_Plan comp 438.68 {Plan 1}'!BS$15)),"",'III_Plan comp 438.68 {Plan 1}'!BS$15&amp;analysismethod10)</f>
        <v xml:space="preserve">Mandatory Provider Type Validation Analysis; 
</v>
      </c>
      <c r="EA121" s="254" t="str">
        <f>IF(ISNUMBER(FIND(analysismethod10,'III_Plan comp 438.68 {Plan 1}'!BT$15)),"",'III_Plan comp 438.68 {Plan 1}'!BT$15&amp;analysismethod10)</f>
        <v xml:space="preserve">Mandatory Provider Type Validation Analysis; 
</v>
      </c>
      <c r="EB121" s="254" t="str">
        <f>IF(ISNUMBER(FIND(analysismethod10,'III_Plan comp 438.68 {Plan 1}'!BU$15)),"",'III_Plan comp 438.68 {Plan 1}'!BU$15&amp;analysismethod10)</f>
        <v xml:space="preserve">Mandatory Provider Type Validation Analysis; 
</v>
      </c>
      <c r="EC121" s="254" t="str">
        <f>IF(ISNUMBER(FIND(analysismethod10,'III_Plan comp 438.68 {Plan 1}'!BV$15)),"",'III_Plan comp 438.68 {Plan 1}'!BV$15&amp;analysismethod10)</f>
        <v xml:space="preserve">Mandatory Provider Type Validation Analysis; 
</v>
      </c>
      <c r="ED121" s="254" t="str">
        <f>IF(ISNUMBER(FIND(analysismethod10,'III_Plan comp 438.68 {Plan 1}'!BW$15)),"",'III_Plan comp 438.68 {Plan 1}'!BW$15&amp;analysismethod10)</f>
        <v xml:space="preserve">Mandatory Provider Type Validation Analysis; 
</v>
      </c>
      <c r="EE121" s="254" t="str">
        <f>IF(ISNUMBER(FIND(analysismethod10,'III_Plan comp 438.68 {Plan 1}'!BX$15)),"",'III_Plan comp 438.68 {Plan 1}'!BX$15&amp;analysismethod10)</f>
        <v xml:space="preserve">Mandatory Provider Type Validation Analysis; 
</v>
      </c>
      <c r="EF121" s="254" t="str">
        <f>IF(ISNUMBER(FIND(analysismethod10,'III_Plan comp 438.68 {Plan 1}'!BY$15)),"",'III_Plan comp 438.68 {Plan 1}'!BY$15&amp;analysismethod10)</f>
        <v xml:space="preserve">Mandatory Provider Type Validation Analysis; 
</v>
      </c>
      <c r="EG121" s="254" t="str">
        <f>IF(ISNUMBER(FIND(analysismethod10,'III_Plan comp 438.68 {Plan 1}'!BZ$15)),"",'III_Plan comp 438.68 {Plan 1}'!BZ$15&amp;analysismethod10)</f>
        <v xml:space="preserve">Mandatory Provider Type Validation Analysis; 
</v>
      </c>
      <c r="EH121" s="254" t="str">
        <f>IF(ISNUMBER(FIND(analysismethod10,'III_Plan comp 438.68 {Plan 1}'!CA$15)),"",'III_Plan comp 438.68 {Plan 1}'!CA$15&amp;analysismethod10)</f>
        <v xml:space="preserve">Mandatory Provider Type Validation Analysis; 
</v>
      </c>
      <c r="EI121" s="254" t="str">
        <f>IF(ISNUMBER(FIND(analysismethod10,'III_Plan comp 438.68 {Plan 1}'!CB$15)),"",'III_Plan comp 438.68 {Plan 1}'!CB$15&amp;analysismethod10)</f>
        <v xml:space="preserve">Mandatory Provider Type Validation Analysis; 
</v>
      </c>
      <c r="EJ121" s="254" t="str">
        <f>IF(ISNUMBER(FIND(analysismethod10,'III_Plan comp 438.68 {Plan 1}'!CC$15)),"",'III_Plan comp 438.68 {Plan 1}'!CC$15&amp;analysismethod10)</f>
        <v xml:space="preserve">Mandatory Provider Type Validation Analysis; 
</v>
      </c>
      <c r="EK121" s="254" t="str">
        <f>IF(ISNUMBER(FIND(analysismethod10,'III_Plan comp 438.68 {Plan 1}'!CD$15)),"",'III_Plan comp 438.68 {Plan 1}'!CD$15&amp;analysismethod10)</f>
        <v xml:space="preserve">Mandatory Provider Type Validation Analysis; 
</v>
      </c>
      <c r="EL121" s="254" t="str">
        <f>IF(ISNUMBER(FIND(analysismethod10,'III_Plan comp 438.68 {Plan 1}'!CE$15)),"",'III_Plan comp 438.68 {Plan 1}'!CE$15&amp;analysismethod10)</f>
        <v xml:space="preserve">Mandatory Provider Type Validation Analysis; 
</v>
      </c>
      <c r="EM121" s="254" t="str">
        <f>IF(ISNUMBER(FIND(analysismethod10,'III_Plan comp 438.68 {Plan 1}'!CF$15)),"",'III_Plan comp 438.68 {Plan 1}'!CF$15&amp;analysismethod10)</f>
        <v xml:space="preserve">Mandatory Provider Type Validation Analysis; 
</v>
      </c>
      <c r="EN121" s="254" t="str">
        <f>IF(ISNUMBER(FIND(analysismethod10,'III_Plan comp 438.68 {Plan 1}'!CG$15)),"",'III_Plan comp 438.68 {Plan 1}'!CG$15&amp;analysismethod10)</f>
        <v xml:space="preserve">Mandatory Provider Type Validation Analysis; 
</v>
      </c>
      <c r="EO121" s="254" t="str">
        <f>IF(ISNUMBER(FIND(analysismethod10,'III_Plan comp 438.68 {Plan 1}'!CH$15)),"",'III_Plan comp 438.68 {Plan 1}'!CH$15&amp;analysismethod10)</f>
        <v xml:space="preserve">Mandatory Provider Type Validation Analysis; 
</v>
      </c>
      <c r="EP121" s="254" t="str">
        <f>IF(ISNUMBER(FIND(analysismethod10,'III_Plan comp 438.68 {Plan 1}'!CI$15)),"",'III_Plan comp 438.68 {Plan 1}'!CI$15&amp;analysismethod10)</f>
        <v xml:space="preserve">Mandatory Provider Type Validation Analysis; 
</v>
      </c>
      <c r="EQ121" s="254" t="str">
        <f>IF(ISNUMBER(FIND(analysismethod10,'III_Plan comp 438.68 {Plan 1}'!CJ$15)),"",'III_Plan comp 438.68 {Plan 1}'!CJ$15&amp;analysismethod10)</f>
        <v xml:space="preserve">Mandatory Provider Type Validation Analysis; 
</v>
      </c>
      <c r="ER121" s="254" t="str">
        <f>IF(ISNUMBER(FIND(analysismethod10,'III_Plan comp 438.68 {Plan 1}'!CK$15)),"",'III_Plan comp 438.68 {Plan 1}'!CK$15&amp;analysismethod10)</f>
        <v xml:space="preserve">Mandatory Provider Type Validation Analysis; 
</v>
      </c>
      <c r="ES121" s="254" t="str">
        <f>IF(ISNUMBER(FIND(analysismethod10,'III_Plan comp 438.68 {Plan 1}'!CL$15)),"",'III_Plan comp 438.68 {Plan 1}'!CL$15&amp;analysismethod10)</f>
        <v xml:space="preserve">Mandatory Provider Type Validation Analysis; 
</v>
      </c>
      <c r="ET121" s="254" t="str">
        <f>IF(ISNUMBER(FIND(analysismethod10,'III_Plan comp 438.68 {Plan 1}'!CM$15)),"",'III_Plan comp 438.68 {Plan 1}'!CM$15&amp;analysismethod10)</f>
        <v xml:space="preserve">Mandatory Provider Type Validation Analysis; 
</v>
      </c>
      <c r="EU121" s="254" t="str">
        <f>IF(ISNUMBER(FIND(analysismethod10,'III_Plan comp 438.68 {Plan 1}'!CN$15)),"",'III_Plan comp 438.68 {Plan 1}'!CN$15&amp;analysismethod10)</f>
        <v xml:space="preserve">Mandatory Provider Type Validation Analysis; 
</v>
      </c>
      <c r="EV121" s="254" t="str">
        <f>IF(ISNUMBER(FIND(analysismethod10,'III_Plan comp 438.68 {Plan 1}'!CO$15)),"",'III_Plan comp 438.68 {Plan 1}'!CO$15&amp;analysismethod10)</f>
        <v xml:space="preserve">Mandatory Provider Type Validation Analysis; 
</v>
      </c>
      <c r="EW121" s="254" t="str">
        <f>IF(ISNUMBER(FIND(analysismethod10,'III_Plan comp 438.68 {Plan 1}'!CP$15)),"",'III_Plan comp 438.68 {Plan 1}'!CP$15&amp;analysismethod10)</f>
        <v xml:space="preserve">Mandatory Provider Type Validation Analysis; 
</v>
      </c>
      <c r="EX121" s="254" t="str">
        <f>IF(ISNUMBER(FIND(analysismethod10,'III_Plan comp 438.68 {Plan 1}'!CQ$15)),"",'III_Plan comp 438.68 {Plan 1}'!CQ$15&amp;analysismethod10)</f>
        <v xml:space="preserve">Mandatory Provider Type Validation Analysis; 
</v>
      </c>
      <c r="EY121" s="254" t="str">
        <f>IF(ISNUMBER(FIND(analysismethod10,'III_Plan comp 438.68 {Plan 1}'!CR$15)),"",'III_Plan comp 438.68 {Plan 1}'!CR$15&amp;analysismethod10)</f>
        <v xml:space="preserve">Mandatory Provider Type Validation Analysis; 
</v>
      </c>
      <c r="EZ121" s="254" t="str">
        <f>IF(ISNUMBER(FIND(analysismethod10,'III_Plan comp 438.68 {Plan 1}'!CS$15)),"",'III_Plan comp 438.68 {Plan 1}'!CS$15&amp;analysismethod10)</f>
        <v xml:space="preserve">Mandatory Provider Type Validation Analysis; 
</v>
      </c>
      <c r="FA121" s="254" t="str">
        <f>IF(ISNUMBER(FIND(analysismethod10,'III_Plan comp 438.68 {Plan 1}'!CT$15)),"",'III_Plan comp 438.68 {Plan 1}'!CT$15&amp;analysismethod10)</f>
        <v xml:space="preserve">Mandatory Provider Type Validation Analysis; 
</v>
      </c>
      <c r="FB121" s="254" t="str">
        <f>IF(ISNUMBER(FIND(analysismethod10,'III_Plan comp 438.68 {Plan 1}'!CU$15)),"",'III_Plan comp 438.68 {Plan 1}'!CU$15&amp;analysismethod10)</f>
        <v xml:space="preserve">Mandatory Provider Type Validation Analysis; 
</v>
      </c>
      <c r="FC121" s="254" t="str">
        <f>IF(ISNUMBER(FIND(analysismethod10,'III_Plan comp 438.68 {Plan 1}'!CV$15)),"",'III_Plan comp 438.68 {Plan 1}'!CV$15&amp;analysismethod10)</f>
        <v xml:space="preserve">Mandatory Provider Type Validation Analysis; 
</v>
      </c>
      <c r="FD121" s="254" t="str">
        <f>IF(ISNUMBER(FIND(analysismethod10,'III_Plan comp 438.68 {Plan 1}'!CW$15)),"",'III_Plan comp 438.68 {Plan 1}'!CW$15&amp;analysismethod10)</f>
        <v xml:space="preserve">Mandatory Provider Type Validation Analysis; 
</v>
      </c>
      <c r="FE121" s="254" t="str">
        <f>IF(ISNUMBER(FIND(analysismethod10,'III_Plan comp 438.68 {Plan 1}'!CX$15)),"",'III_Plan comp 438.68 {Plan 1}'!CX$15&amp;analysismethod10)</f>
        <v xml:space="preserve">Mandatory Provider Type Validation Analysis; 
</v>
      </c>
      <c r="FF121" s="254" t="str">
        <f>IF(ISNUMBER(FIND(analysismethod10,'III_Plan comp 438.68 {Plan 1}'!CY$15)),"",'III_Plan comp 438.68 {Plan 1}'!CY$15&amp;analysismethod10)</f>
        <v xml:space="preserve">Mandatory Provider Type Validation Analysis; 
</v>
      </c>
      <c r="FG121" s="254" t="str">
        <f>IF(ISNUMBER(FIND(analysismethod10,'III_Plan comp 438.68 {Plan 1}'!CZ$15)),"",'III_Plan comp 438.68 {Plan 1}'!CZ$15&amp;analysismethod10)</f>
        <v xml:space="preserve">Mandatory Provider Type Validation Analysis; 
</v>
      </c>
    </row>
    <row r="122" spans="62:163" ht="14.45" thickTop="1"/>
    <row r="123" spans="62:163" ht="14.45" thickBot="1"/>
    <row r="124" spans="62:163" ht="14.45" thickTop="1">
      <c r="BJ124" s="268" t="s">
        <v>122</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Geomapping; 
</v>
      </c>
      <c r="BQ124" s="248" t="str">
        <f>IF(ISNUMBER(FIND(analysismethod1,'III_Plan comp 438.68 {Plan 10}'!J$15)),"",'III_Plan comp 438.68 {Plan 10}'!J$15&amp;analysismethod1)</f>
        <v xml:space="preserve">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xml:space="preserve">Plan Provider Directory Review; 
</v>
      </c>
      <c r="BL125" s="251" t="str">
        <f>IF(ISNUMBER(FIND(analysismethod2,'III_Plan comp 438.68 {Plan 10}'!E$15)),"",'III_Plan comp 438.68 {Plan 10}'!E$15&amp;analysismethod2)</f>
        <v xml:space="preserve">Plan Provider Directory Review; 
</v>
      </c>
      <c r="BM125" s="251" t="str">
        <f>IF(ISNUMBER(FIND(analysismethod2,'III_Plan comp 438.68 {Plan 10}'!F$15)),"",'III_Plan comp 438.68 {Plan 10}'!F$15&amp;analysismethod2)</f>
        <v xml:space="preserve">Plan Provider Directory Review; 
</v>
      </c>
      <c r="BN125" s="251" t="str">
        <f>IF(ISNUMBER(FIND(analysismethod2,'III_Plan comp 438.68 {Plan 10}'!G$15)),"",'III_Plan comp 438.68 {Plan 10}'!G$15&amp;analysismethod2)</f>
        <v xml:space="preserve">Plan Provider Directory Review; 
</v>
      </c>
      <c r="BO125" s="251" t="str">
        <f>IF(ISNUMBER(FIND(analysismethod2,'III_Plan comp 438.68 {Plan 10}'!H$15)),"",'III_Plan comp 438.68 {Plan 10}'!H$15&amp;analysismethod2)</f>
        <v xml:space="preserve">Plan Provider Directory Review; 
</v>
      </c>
      <c r="BP125" s="251" t="str">
        <f>IF(ISNUMBER(FIND(analysismethod2,'III_Plan comp 438.68 {Plan 10}'!I$15)),"",'III_Plan comp 438.68 {Plan 10}'!I$15&amp;analysismethod2)</f>
        <v xml:space="preserve">Plan Provider Directory Review; 
</v>
      </c>
      <c r="BQ125" s="251" t="str">
        <f>IF(ISNUMBER(FIND(analysismethod2,'III_Plan comp 438.68 {Plan 10}'!J$15)),"",'III_Plan comp 438.68 {Plan 10}'!J$15&amp;analysismethod2)</f>
        <v xml:space="preserve">Plan Provider Directory Review; 
</v>
      </c>
      <c r="BR125" s="251" t="str">
        <f>IF(ISNUMBER(FIND(analysismethod2,'III_Plan comp 438.68 {Plan 10}'!K$15)),"",'III_Plan comp 438.68 {Plan 10}'!K$15&amp;analysismethod2)</f>
        <v xml:space="preserve">Plan Provider Directory Review; 
</v>
      </c>
      <c r="BS125" s="251" t="str">
        <f>IF(ISNUMBER(FIND(analysismethod2,'III_Plan comp 438.68 {Plan 10}'!L$15)),"",'III_Plan comp 438.68 {Plan 10}'!L$15&amp;analysismethod2)</f>
        <v xml:space="preserve">Plan Provider Directory Review; 
</v>
      </c>
      <c r="BT125" s="251" t="str">
        <f>IF(ISNUMBER(FIND(analysismethod2,'III_Plan comp 438.68 {Plan 10}'!M$15)),"",'III_Plan comp 438.68 {Plan 10}'!M$15&amp;analysismethod2)</f>
        <v xml:space="preserve">Plan Provider Directory Review; 
</v>
      </c>
      <c r="BU125" s="251" t="str">
        <f>IF(ISNUMBER(FIND(analysismethod2,'III_Plan comp 438.68 {Plan 10}'!N$15)),"",'III_Plan comp 438.68 {Plan 10}'!N$15&amp;analysismethod2)</f>
        <v xml:space="preserve">Plan Provider Directory Review; 
</v>
      </c>
      <c r="BV125" s="251" t="str">
        <f>IF(ISNUMBER(FIND(analysismethod2,'III_Plan comp 438.68 {Plan 10}'!O$15)),"",'III_Plan comp 438.68 {Plan 10}'!O$15&amp;analysismethod2)</f>
        <v xml:space="preserve">Plan Provider Directory Review; 
</v>
      </c>
      <c r="BW125" s="251" t="str">
        <f>IF(ISNUMBER(FIND(analysismethod2,'III_Plan comp 438.68 {Plan 10}'!P$15)),"",'III_Plan comp 438.68 {Plan 10}'!P$15&amp;analysismethod2)</f>
        <v xml:space="preserve">Plan Provider Directory Review; 
</v>
      </c>
      <c r="BX125" s="251" t="str">
        <f>IF(ISNUMBER(FIND(analysismethod2,'III_Plan comp 438.68 {Plan 10}'!Q$15)),"",'III_Plan comp 438.68 {Plan 10}'!Q$15&amp;analysismethod2)</f>
        <v xml:space="preserve">Plan Provider Directory Review; 
</v>
      </c>
      <c r="BY125" s="251" t="str">
        <f>IF(ISNUMBER(FIND(analysismethod2,'III_Plan comp 438.68 {Plan 10}'!R$15)),"",'III_Plan comp 438.68 {Plan 10}'!R$15&amp;analysismethod2)</f>
        <v xml:space="preserve">Plan Provider Directory Review; 
</v>
      </c>
      <c r="BZ125" s="251" t="str">
        <f>IF(ISNUMBER(FIND(analysismethod2,'III_Plan comp 438.68 {Plan 10}'!S$15)),"",'III_Plan comp 438.68 {Plan 10}'!S$15&amp;analysismethod2)</f>
        <v xml:space="preserve">Plan Provider Directory Review; 
</v>
      </c>
      <c r="CA125" s="251" t="str">
        <f>IF(ISNUMBER(FIND(analysismethod2,'III_Plan comp 438.68 {Plan 10}'!T$15)),"",'III_Plan comp 438.68 {Plan 10}'!T$15&amp;analysismethod2)</f>
        <v xml:space="preserve">Plan Provider Directory Review; 
</v>
      </c>
      <c r="CB125" s="251" t="str">
        <f>IF(ISNUMBER(FIND(analysismethod2,'III_Plan comp 438.68 {Plan 10}'!U$15)),"",'III_Plan comp 438.68 {Plan 10}'!U$15&amp;analysismethod2)</f>
        <v xml:space="preserve">Plan Provider Directory Review; 
</v>
      </c>
      <c r="CC125" s="251" t="str">
        <f>IF(ISNUMBER(FIND(analysismethod2,'III_Plan comp 438.68 {Plan 10}'!V$15)),"",'III_Plan comp 438.68 {Plan 10}'!V$15&amp;analysismethod2)</f>
        <v xml:space="preserve">Plan Provider Directory Review; 
</v>
      </c>
      <c r="CD125" s="251" t="str">
        <f>IF(ISNUMBER(FIND(analysismethod2,'III_Plan comp 438.68 {Plan 10}'!W$15)),"",'III_Plan comp 438.68 {Plan 10}'!W$15&amp;analysismethod2)</f>
        <v xml:space="preserve">Plan Provider Directory Review; 
</v>
      </c>
      <c r="CE125" s="251" t="str">
        <f>IF(ISNUMBER(FIND(analysismethod2,'III_Plan comp 438.68 {Plan 10}'!X$15)),"",'III_Plan comp 438.68 {Plan 10}'!X$15&amp;analysismethod2)</f>
        <v xml:space="preserve">Plan Provider Directory Review; 
</v>
      </c>
      <c r="CF125" s="251" t="str">
        <f>IF(ISNUMBER(FIND(analysismethod2,'III_Plan comp 438.68 {Plan 10}'!Y$15)),"",'III_Plan comp 438.68 {Plan 10}'!Y$15&amp;analysismethod2)</f>
        <v xml:space="preserve">Plan Provider Directory Review; 
</v>
      </c>
      <c r="CG125" s="251" t="str">
        <f>IF(ISNUMBER(FIND(analysismethod2,'III_Plan comp 438.68 {Plan 10}'!Z$15)),"",'III_Plan comp 438.68 {Plan 10}'!Z$15&amp;analysismethod2)</f>
        <v xml:space="preserve">Plan Provider Directory Review; 
</v>
      </c>
      <c r="CH125" s="251" t="str">
        <f>IF(ISNUMBER(FIND(analysismethod2,'III_Plan comp 438.68 {Plan 10}'!AA$15)),"",'III_Plan comp 438.68 {Plan 10}'!AA$15&amp;analysismethod2)</f>
        <v xml:space="preserve">Plan Provider Directory Review; 
</v>
      </c>
      <c r="CI125" s="251" t="str">
        <f>IF(ISNUMBER(FIND(analysismethod2,'III_Plan comp 438.68 {Plan 10}'!AB$15)),"",'III_Plan comp 438.68 {Plan 10}'!AB$15&amp;analysismethod2)</f>
        <v xml:space="preserve">Plan Provider Directory Review; 
</v>
      </c>
      <c r="CJ125" s="251" t="str">
        <f>IF(ISNUMBER(FIND(analysismethod2,'III_Plan comp 438.68 {Plan 10}'!AC$15)),"",'III_Plan comp 438.68 {Plan 10}'!AC$15&amp;analysismethod2)</f>
        <v xml:space="preserve">Plan Provider Directory Review; 
</v>
      </c>
      <c r="CK125" s="251" t="str">
        <f>IF(ISNUMBER(FIND(analysismethod2,'III_Plan comp 438.68 {Plan 10}'!AD$15)),"",'III_Plan comp 438.68 {Plan 10}'!AD$15&amp;analysismethod2)</f>
        <v xml:space="preserve">Plan Provider Directory Review; 
</v>
      </c>
      <c r="CL125" s="251" t="str">
        <f>IF(ISNUMBER(FIND(analysismethod2,'III_Plan comp 438.68 {Plan 10}'!AE$15)),"",'III_Plan comp 438.68 {Plan 10}'!AE$15&amp;analysismethod2)</f>
        <v xml:space="preserve">Plan Provider Directory Review; 
</v>
      </c>
      <c r="CM125" s="251" t="str">
        <f>IF(ISNUMBER(FIND(analysismethod2,'III_Plan comp 438.68 {Plan 10}'!AF$15)),"",'III_Plan comp 438.68 {Plan 10}'!AF$15&amp;analysismethod2)</f>
        <v xml:space="preserve">Plan Provider Directory Review; 
</v>
      </c>
      <c r="CN125" s="251" t="str">
        <f>IF(ISNUMBER(FIND(analysismethod2,'III_Plan comp 438.68 {Plan 10}'!AG$15)),"",'III_Plan comp 438.68 {Plan 10}'!AG$15&amp;analysismethod2)</f>
        <v xml:space="preserve">Plan Provider Directory Review; 
</v>
      </c>
      <c r="CO125" s="251" t="str">
        <f>IF(ISNUMBER(FIND(analysismethod2,'III_Plan comp 438.68 {Plan 10}'!AH$15)),"",'III_Plan comp 438.68 {Plan 10}'!AH$15&amp;analysismethod2)</f>
        <v xml:space="preserve">Plan Provider Directory Review; 
</v>
      </c>
      <c r="CP125" s="251" t="str">
        <f>IF(ISNUMBER(FIND(analysismethod2,'III_Plan comp 438.68 {Plan 10}'!AI$15)),"",'III_Plan comp 438.68 {Plan 10}'!AI$15&amp;analysismethod2)</f>
        <v xml:space="preserve">Plan Provider Directory Review; 
</v>
      </c>
      <c r="CQ125" s="251" t="str">
        <f>IF(ISNUMBER(FIND(analysismethod2,'III_Plan comp 438.68 {Plan 10}'!AJ$15)),"",'III_Plan comp 438.68 {Plan 10}'!AJ$15&amp;analysismethod2)</f>
        <v xml:space="preserve">Plan Provider Directory Review; 
</v>
      </c>
      <c r="CR125" s="251" t="str">
        <f>IF(ISNUMBER(FIND(analysismethod2,'III_Plan comp 438.68 {Plan 10}'!AK$15)),"",'III_Plan comp 438.68 {Plan 10}'!AK$15&amp;analysismethod2)</f>
        <v xml:space="preserve">Plan Provider Directory Review; 
</v>
      </c>
      <c r="CS125" s="251" t="str">
        <f>IF(ISNUMBER(FIND(analysismethod2,'III_Plan comp 438.68 {Plan 10}'!AL$15)),"",'III_Plan comp 438.68 {Plan 10}'!AL$15&amp;analysismethod2)</f>
        <v xml:space="preserve">Plan Provider Directory Review; 
</v>
      </c>
      <c r="CT125" s="251" t="str">
        <f>IF(ISNUMBER(FIND(analysismethod2,'III_Plan comp 438.68 {Plan 10}'!AM$15)),"",'III_Plan comp 438.68 {Plan 10}'!AM$15&amp;analysismethod2)</f>
        <v xml:space="preserve">Plan Provider Directory Review; 
</v>
      </c>
      <c r="CU125" s="251" t="str">
        <f>IF(ISNUMBER(FIND(analysismethod2,'III_Plan comp 438.68 {Plan 10}'!AN$15)),"",'III_Plan comp 438.68 {Plan 10}'!AN$15&amp;analysismethod2)</f>
        <v xml:space="preserve">Plan Provider Directory Review; 
</v>
      </c>
      <c r="CV125" s="251" t="str">
        <f>IF(ISNUMBER(FIND(analysismethod2,'III_Plan comp 438.68 {Plan 10}'!AO$15)),"",'III_Plan comp 438.68 {Plan 10}'!AO$15&amp;analysismethod2)</f>
        <v xml:space="preserve">Plan Provider Directory Review; 
</v>
      </c>
      <c r="CW125" s="251" t="str">
        <f>IF(ISNUMBER(FIND(analysismethod2,'III_Plan comp 438.68 {Plan 10}'!AP$15)),"",'III_Plan comp 438.68 {Plan 10}'!AP$15&amp;analysismethod2)</f>
        <v xml:space="preserve">Plan Provider Directory Review; 
</v>
      </c>
      <c r="CX125" s="251" t="str">
        <f>IF(ISNUMBER(FIND(analysismethod2,'III_Plan comp 438.68 {Plan 10}'!AQ$15)),"",'III_Plan comp 438.68 {Plan 10}'!AQ$15&amp;analysismethod2)</f>
        <v xml:space="preserve">Plan Provider Directory Review; 
</v>
      </c>
      <c r="CY125" s="251" t="str">
        <f>IF(ISNUMBER(FIND(analysismethod2,'III_Plan comp 438.68 {Plan 10}'!AR$15)),"",'III_Plan comp 438.68 {Plan 10}'!AR$15&amp;analysismethod2)</f>
        <v xml:space="preserve">Plan Provider Directory Review; 
</v>
      </c>
      <c r="CZ125" s="251" t="str">
        <f>IF(ISNUMBER(FIND(analysismethod2,'III_Plan comp 438.68 {Plan 10}'!AS$15)),"",'III_Plan comp 438.68 {Plan 10}'!AS$15&amp;analysismethod2)</f>
        <v xml:space="preserve">Plan Provider Directory Review; 
</v>
      </c>
      <c r="DA125" s="251" t="str">
        <f>IF(ISNUMBER(FIND(analysismethod2,'III_Plan comp 438.68 {Plan 10}'!AT$15)),"",'III_Plan comp 438.68 {Plan 10}'!AT$15&amp;analysismethod2)</f>
        <v xml:space="preserve">Plan Provider Directory Review; 
</v>
      </c>
      <c r="DB125" s="251" t="str">
        <f>IF(ISNUMBER(FIND(analysismethod2,'III_Plan comp 438.68 {Plan 10}'!AU$15)),"",'III_Plan comp 438.68 {Plan 10}'!AU$15&amp;analysismethod2)</f>
        <v xml:space="preserve">Plan Provider Directory Review; 
</v>
      </c>
      <c r="DC125" s="251" t="str">
        <f>IF(ISNUMBER(FIND(analysismethod2,'III_Plan comp 438.68 {Plan 10}'!AV$15)),"",'III_Plan comp 438.68 {Plan 10}'!AV$15&amp;analysismethod2)</f>
        <v xml:space="preserve">Plan Provider Directory Review; 
</v>
      </c>
      <c r="DD125" s="251" t="str">
        <f>IF(ISNUMBER(FIND(analysismethod2,'III_Plan comp 438.68 {Plan 10}'!AW$15)),"",'III_Plan comp 438.68 {Plan 10}'!AW$15&amp;analysismethod2)</f>
        <v xml:space="preserve">Plan Provider Directory Review; 
</v>
      </c>
      <c r="DE125" s="251" t="str">
        <f>IF(ISNUMBER(FIND(analysismethod2,'III_Plan comp 438.68 {Plan 10}'!AX$15)),"",'III_Plan comp 438.68 {Plan 10}'!AX$15&amp;analysismethod2)</f>
        <v xml:space="preserve">Plan Provider Directory Review; 
</v>
      </c>
      <c r="DF125" s="251" t="str">
        <f>IF(ISNUMBER(FIND(analysismethod2,'III_Plan comp 438.68 {Plan 10}'!AY$15)),"",'III_Plan comp 438.68 {Plan 10}'!AY$15&amp;analysismethod2)</f>
        <v xml:space="preserve">Plan Provider Directory Review; 
</v>
      </c>
      <c r="DG125" s="251" t="str">
        <f>IF(ISNUMBER(FIND(analysismethod2,'III_Plan comp 438.68 {Plan 10}'!AZ$15)),"",'III_Plan comp 438.68 {Plan 10}'!AZ$15&amp;analysismethod2)</f>
        <v xml:space="preserve">Plan Provider Directory Review; 
</v>
      </c>
      <c r="DH125" s="251" t="str">
        <f>IF(ISNUMBER(FIND(analysismethod2,'III_Plan comp 438.68 {Plan 10}'!BA$15)),"",'III_Plan comp 438.68 {Plan 10}'!BA$15&amp;analysismethod2)</f>
        <v xml:space="preserve">Plan Provider Directory Review; 
</v>
      </c>
      <c r="DI125" s="251" t="str">
        <f>IF(ISNUMBER(FIND(analysismethod2,'III_Plan comp 438.68 {Plan 10}'!BB$15)),"",'III_Plan comp 438.68 {Plan 10}'!BB$15&amp;analysismethod2)</f>
        <v xml:space="preserve">Plan Provider Directory Review; 
</v>
      </c>
      <c r="DJ125" s="251" t="str">
        <f>IF(ISNUMBER(FIND(analysismethod2,'III_Plan comp 438.68 {Plan 10}'!BC$15)),"",'III_Plan comp 438.68 {Plan 10}'!BC$15&amp;analysismethod2)</f>
        <v xml:space="preserve">Plan Provider Directory Review; 
</v>
      </c>
      <c r="DK125" s="251" t="str">
        <f>IF(ISNUMBER(FIND(analysismethod2,'III_Plan comp 438.68 {Plan 10}'!BD$15)),"",'III_Plan comp 438.68 {Plan 10}'!BD$15&amp;analysismethod2)</f>
        <v xml:space="preserve">Plan Provider Directory Review; 
</v>
      </c>
      <c r="DL125" s="251" t="str">
        <f>IF(ISNUMBER(FIND(analysismethod2,'III_Plan comp 438.68 {Plan 10}'!BE$15)),"",'III_Plan comp 438.68 {Plan 10}'!BE$15&amp;analysismethod2)</f>
        <v xml:space="preserve">Plan Provider Directory Review; 
</v>
      </c>
      <c r="DM125" s="251" t="str">
        <f>IF(ISNUMBER(FIND(analysismethod2,'III_Plan comp 438.68 {Plan 10}'!BF$15)),"",'III_Plan comp 438.68 {Plan 10}'!BF$15&amp;analysismethod2)</f>
        <v xml:space="preserve">Plan Provider Directory Review; 
</v>
      </c>
      <c r="DN125" s="251" t="str">
        <f>IF(ISNUMBER(FIND(analysismethod2,'III_Plan comp 438.68 {Plan 10}'!BG$15)),"",'III_Plan comp 438.68 {Plan 10}'!BG$15&amp;analysismethod2)</f>
        <v xml:space="preserve">Plan Provider Directory Review; 
</v>
      </c>
      <c r="DO125" s="251" t="str">
        <f>IF(ISNUMBER(FIND(analysismethod2,'III_Plan comp 438.68 {Plan 10}'!BH$15)),"",'III_Plan comp 438.68 {Plan 10}'!BH$15&amp;analysismethod2)</f>
        <v xml:space="preserve">Plan Provider Directory Review; 
</v>
      </c>
      <c r="DP125" s="251" t="str">
        <f>IF(ISNUMBER(FIND(analysismethod2,'III_Plan comp 438.68 {Plan 10}'!BI$15)),"",'III_Plan comp 438.68 {Plan 10}'!BI$15&amp;analysismethod2)</f>
        <v xml:space="preserve">Plan Provider Directory Review; 
</v>
      </c>
      <c r="DQ125" s="251" t="str">
        <f>IF(ISNUMBER(FIND(analysismethod2,'III_Plan comp 438.68 {Plan 10}'!BJ$15)),"",'III_Plan comp 438.68 {Plan 10}'!BJ$15&amp;analysismethod2)</f>
        <v xml:space="preserve">Plan Provider Directory Review; 
</v>
      </c>
      <c r="DR125" s="251" t="str">
        <f>IF(ISNUMBER(FIND(analysismethod2,'III_Plan comp 438.68 {Plan 10}'!BK$15)),"",'III_Plan comp 438.68 {Plan 10}'!BK$15&amp;analysismethod2)</f>
        <v xml:space="preserve">Plan Provider Directory Review; 
</v>
      </c>
      <c r="DS125" s="251" t="str">
        <f>IF(ISNUMBER(FIND(analysismethod2,'III_Plan comp 438.68 {Plan 10}'!BL$15)),"",'III_Plan comp 438.68 {Plan 10}'!BL$15&amp;analysismethod2)</f>
        <v xml:space="preserve">Plan Provider Directory Review; 
</v>
      </c>
      <c r="DT125" s="251" t="str">
        <f>IF(ISNUMBER(FIND(analysismethod2,'III_Plan comp 438.68 {Plan 10}'!BM$15)),"",'III_Plan comp 438.68 {Plan 10}'!BM$15&amp;analysismethod2)</f>
        <v xml:space="preserve">Plan Provider Directory Review; 
</v>
      </c>
      <c r="DU125" s="251" t="str">
        <f>IF(ISNUMBER(FIND(analysismethod2,'III_Plan comp 438.68 {Plan 10}'!BN$15)),"",'III_Plan comp 438.68 {Plan 10}'!BN$15&amp;analysismethod2)</f>
        <v xml:space="preserve">Plan Provider Directory Review; 
</v>
      </c>
      <c r="DV125" s="251" t="str">
        <f>IF(ISNUMBER(FIND(analysismethod2,'III_Plan comp 438.68 {Plan 10}'!BO$15)),"",'III_Plan comp 438.68 {Plan 10}'!BO$15&amp;analysismethod2)</f>
        <v xml:space="preserve">Plan Provider Directory Review; 
</v>
      </c>
      <c r="DW125" s="251" t="str">
        <f>IF(ISNUMBER(FIND(analysismethod2,'III_Plan comp 438.68 {Plan 10}'!BP$15)),"",'III_Plan comp 438.68 {Plan 10}'!BP$15&amp;analysismethod2)</f>
        <v xml:space="preserve">Plan Provider Directory Review; 
</v>
      </c>
      <c r="DX125" s="251" t="str">
        <f>IF(ISNUMBER(FIND(analysismethod2,'III_Plan comp 438.68 {Plan 10}'!BQ$15)),"",'III_Plan comp 438.68 {Plan 10}'!BQ$15&amp;analysismethod2)</f>
        <v xml:space="preserve">Plan Provider Directory Review; 
</v>
      </c>
      <c r="DY125" s="251" t="str">
        <f>IF(ISNUMBER(FIND(analysismethod2,'III_Plan comp 438.68 {Plan 10}'!BR$15)),"",'III_Plan comp 438.68 {Plan 10}'!BR$15&amp;analysismethod2)</f>
        <v xml:space="preserve">Plan Provider Directory Review; 
</v>
      </c>
      <c r="DZ125" s="251" t="str">
        <f>IF(ISNUMBER(FIND(analysismethod2,'III_Plan comp 438.68 {Plan 10}'!BS$15)),"",'III_Plan comp 438.68 {Plan 10}'!BS$15&amp;analysismethod2)</f>
        <v xml:space="preserve">Plan Provider Directory Review; 
</v>
      </c>
      <c r="EA125" s="251" t="str">
        <f>IF(ISNUMBER(FIND(analysismethod2,'III_Plan comp 438.68 {Plan 10}'!BT$15)),"",'III_Plan comp 438.68 {Plan 10}'!BT$15&amp;analysismethod2)</f>
        <v xml:space="preserve">Plan Provider Directory Review; 
</v>
      </c>
      <c r="EB125" s="251" t="str">
        <f>IF(ISNUMBER(FIND(analysismethod2,'III_Plan comp 438.68 {Plan 10}'!BU$15)),"",'III_Plan comp 438.68 {Plan 10}'!BU$15&amp;analysismethod2)</f>
        <v xml:space="preserve">Plan Provider Directory Review; 
</v>
      </c>
      <c r="EC125" s="251" t="str">
        <f>IF(ISNUMBER(FIND(analysismethod2,'III_Plan comp 438.68 {Plan 10}'!BV$15)),"",'III_Plan comp 438.68 {Plan 10}'!BV$15&amp;analysismethod2)</f>
        <v xml:space="preserve">Plan Provider Directory Review; 
</v>
      </c>
      <c r="ED125" s="251" t="str">
        <f>IF(ISNUMBER(FIND(analysismethod2,'III_Plan comp 438.68 {Plan 10}'!BW$15)),"",'III_Plan comp 438.68 {Plan 10}'!BW$15&amp;analysismethod2)</f>
        <v xml:space="preserve">Plan Provider Directory Review; 
</v>
      </c>
      <c r="EE125" s="251" t="str">
        <f>IF(ISNUMBER(FIND(analysismethod2,'III_Plan comp 438.68 {Plan 10}'!BX$15)),"",'III_Plan comp 438.68 {Plan 10}'!BX$15&amp;analysismethod2)</f>
        <v xml:space="preserve">Plan Provider Directory Review; 
</v>
      </c>
      <c r="EF125" s="251" t="str">
        <f>IF(ISNUMBER(FIND(analysismethod2,'III_Plan comp 438.68 {Plan 10}'!BY$15)),"",'III_Plan comp 438.68 {Plan 10}'!BY$15&amp;analysismethod2)</f>
        <v xml:space="preserve">Plan Provider Directory Review; 
</v>
      </c>
      <c r="EG125" s="251" t="str">
        <f>IF(ISNUMBER(FIND(analysismethod2,'III_Plan comp 438.68 {Plan 10}'!BZ$15)),"",'III_Plan comp 438.68 {Plan 10}'!BZ$15&amp;analysismethod2)</f>
        <v xml:space="preserve">Plan Provider Directory Review; 
</v>
      </c>
      <c r="EH125" s="251" t="str">
        <f>IF(ISNUMBER(FIND(analysismethod2,'III_Plan comp 438.68 {Plan 10}'!CA$15)),"",'III_Plan comp 438.68 {Plan 10}'!CA$15&amp;analysismethod2)</f>
        <v xml:space="preserve">Plan Provider Directory Review; 
</v>
      </c>
      <c r="EI125" s="251" t="str">
        <f>IF(ISNUMBER(FIND(analysismethod2,'III_Plan comp 438.68 {Plan 10}'!CB$15)),"",'III_Plan comp 438.68 {Plan 10}'!CB$15&amp;analysismethod2)</f>
        <v xml:space="preserve">Plan Provider Directory Review; 
</v>
      </c>
      <c r="EJ125" s="251" t="str">
        <f>IF(ISNUMBER(FIND(analysismethod2,'III_Plan comp 438.68 {Plan 10}'!CC$15)),"",'III_Plan comp 438.68 {Plan 10}'!CC$15&amp;analysismethod2)</f>
        <v xml:space="preserve">Plan Provider Directory Review; 
</v>
      </c>
      <c r="EK125" s="251" t="str">
        <f>IF(ISNUMBER(FIND(analysismethod2,'III_Plan comp 438.68 {Plan 10}'!CD$15)),"",'III_Plan comp 438.68 {Plan 10}'!CD$15&amp;analysismethod2)</f>
        <v xml:space="preserve">Plan Provider Directory Review; 
</v>
      </c>
      <c r="EL125" s="251" t="str">
        <f>IF(ISNUMBER(FIND(analysismethod2,'III_Plan comp 438.68 {Plan 10}'!CE$15)),"",'III_Plan comp 438.68 {Plan 10}'!CE$15&amp;analysismethod2)</f>
        <v xml:space="preserve">Plan Provider Directory Review; 
</v>
      </c>
      <c r="EM125" s="251" t="str">
        <f>IF(ISNUMBER(FIND(analysismethod2,'III_Plan comp 438.68 {Plan 10}'!CF$15)),"",'III_Plan comp 438.68 {Plan 10}'!CF$15&amp;analysismethod2)</f>
        <v xml:space="preserve">Plan Provider Directory Review; 
</v>
      </c>
      <c r="EN125" s="251" t="str">
        <f>IF(ISNUMBER(FIND(analysismethod2,'III_Plan comp 438.68 {Plan 10}'!CG$15)),"",'III_Plan comp 438.68 {Plan 10}'!CG$15&amp;analysismethod2)</f>
        <v xml:space="preserve">Plan Provider Directory Review; 
</v>
      </c>
      <c r="EO125" s="251" t="str">
        <f>IF(ISNUMBER(FIND(analysismethod2,'III_Plan comp 438.68 {Plan 10}'!CH$15)),"",'III_Plan comp 438.68 {Plan 10}'!CH$15&amp;analysismethod2)</f>
        <v xml:space="preserve">Plan Provider Directory Review; 
</v>
      </c>
      <c r="EP125" s="251" t="str">
        <f>IF(ISNUMBER(FIND(analysismethod2,'III_Plan comp 438.68 {Plan 10}'!CI$15)),"",'III_Plan comp 438.68 {Plan 10}'!CI$15&amp;analysismethod2)</f>
        <v xml:space="preserve">Plan Provider Directory Review; 
</v>
      </c>
      <c r="EQ125" s="251" t="str">
        <f>IF(ISNUMBER(FIND(analysismethod2,'III_Plan comp 438.68 {Plan 10}'!CJ$15)),"",'III_Plan comp 438.68 {Plan 10}'!CJ$15&amp;analysismethod2)</f>
        <v xml:space="preserve">Plan Provider Directory Review; 
</v>
      </c>
      <c r="ER125" s="251" t="str">
        <f>IF(ISNUMBER(FIND(analysismethod2,'III_Plan comp 438.68 {Plan 10}'!CK$15)),"",'III_Plan comp 438.68 {Plan 10}'!CK$15&amp;analysismethod2)</f>
        <v xml:space="preserve">Plan Provider Directory Review; 
</v>
      </c>
      <c r="ES125" s="251" t="str">
        <f>IF(ISNUMBER(FIND(analysismethod2,'III_Plan comp 438.68 {Plan 10}'!CL$15)),"",'III_Plan comp 438.68 {Plan 10}'!CL$15&amp;analysismethod2)</f>
        <v xml:space="preserve">Plan Provider Directory Review; 
</v>
      </c>
      <c r="ET125" s="251" t="str">
        <f>IF(ISNUMBER(FIND(analysismethod2,'III_Plan comp 438.68 {Plan 10}'!CM$15)),"",'III_Plan comp 438.68 {Plan 10}'!CM$15&amp;analysismethod2)</f>
        <v xml:space="preserve">Plan Provider Directory Review; 
</v>
      </c>
      <c r="EU125" s="251" t="str">
        <f>IF(ISNUMBER(FIND(analysismethod2,'III_Plan comp 438.68 {Plan 10}'!CN$15)),"",'III_Plan comp 438.68 {Plan 10}'!CN$15&amp;analysismethod2)</f>
        <v xml:space="preserve">Plan Provider Directory Review; 
</v>
      </c>
      <c r="EV125" s="251" t="str">
        <f>IF(ISNUMBER(FIND(analysismethod2,'III_Plan comp 438.68 {Plan 10}'!CO$15)),"",'III_Plan comp 438.68 {Plan 10}'!CO$15&amp;analysismethod2)</f>
        <v xml:space="preserve">Plan Provider Directory Review; 
</v>
      </c>
      <c r="EW125" s="251" t="str">
        <f>IF(ISNUMBER(FIND(analysismethod2,'III_Plan comp 438.68 {Plan 10}'!CP$15)),"",'III_Plan comp 438.68 {Plan 10}'!CP$15&amp;analysismethod2)</f>
        <v xml:space="preserve">Plan Provider Directory Review; 
</v>
      </c>
      <c r="EX125" s="251" t="str">
        <f>IF(ISNUMBER(FIND(analysismethod2,'III_Plan comp 438.68 {Plan 10}'!CQ$15)),"",'III_Plan comp 438.68 {Plan 10}'!CQ$15&amp;analysismethod2)</f>
        <v xml:space="preserve">Plan Provider Directory Review; 
</v>
      </c>
      <c r="EY125" s="251" t="str">
        <f>IF(ISNUMBER(FIND(analysismethod2,'III_Plan comp 438.68 {Plan 10}'!CR$15)),"",'III_Plan comp 438.68 {Plan 10}'!CR$15&amp;analysismethod2)</f>
        <v xml:space="preserve">Plan Provider Directory Review; 
</v>
      </c>
      <c r="EZ125" s="251" t="str">
        <f>IF(ISNUMBER(FIND(analysismethod2,'III_Plan comp 438.68 {Plan 10}'!CS$15)),"",'III_Plan comp 438.68 {Plan 10}'!CS$15&amp;analysismethod2)</f>
        <v xml:space="preserve">Plan Provider Directory Review; 
</v>
      </c>
      <c r="FA125" s="251" t="str">
        <f>IF(ISNUMBER(FIND(analysismethod2,'III_Plan comp 438.68 {Plan 10}'!CT$15)),"",'III_Plan comp 438.68 {Plan 10}'!CT$15&amp;analysismethod2)</f>
        <v xml:space="preserve">Plan Provider Directory Review; 
</v>
      </c>
      <c r="FB125" s="251" t="str">
        <f>IF(ISNUMBER(FIND(analysismethod2,'III_Plan comp 438.68 {Plan 10}'!CU$15)),"",'III_Plan comp 438.68 {Plan 10}'!CU$15&amp;analysismethod2)</f>
        <v xml:space="preserve">Plan Provider Directory Review; 
</v>
      </c>
      <c r="FC125" s="251" t="str">
        <f>IF(ISNUMBER(FIND(analysismethod2,'III_Plan comp 438.68 {Plan 10}'!CV$15)),"",'III_Plan comp 438.68 {Plan 10}'!CV$15&amp;analysismethod2)</f>
        <v xml:space="preserve">Plan Provider Directory Review; 
</v>
      </c>
      <c r="FD125" s="251" t="str">
        <f>IF(ISNUMBER(FIND(analysismethod2,'III_Plan comp 438.68 {Plan 10}'!CW$15)),"",'III_Plan comp 438.68 {Plan 10}'!CW$15&amp;analysismethod2)</f>
        <v xml:space="preserve">Plan Provider Directory Review; 
</v>
      </c>
      <c r="FE125" s="251" t="str">
        <f>IF(ISNUMBER(FIND(analysismethod2,'III_Plan comp 438.68 {Plan 10}'!CX$15)),"",'III_Plan comp 438.68 {Plan 10}'!CX$15&amp;analysismethod2)</f>
        <v xml:space="preserve">Plan Provider Directory Review; 
</v>
      </c>
      <c r="FF125" s="251" t="str">
        <f>IF(ISNUMBER(FIND(analysismethod2,'III_Plan comp 438.68 {Plan 10}'!CY$15)),"",'III_Plan comp 438.68 {Plan 10}'!CY$15&amp;analysismethod2)</f>
        <v xml:space="preserve">Plan Provider Directory Review; 
</v>
      </c>
      <c r="FG125" s="251" t="str">
        <f>IF(ISNUMBER(FIND(analysismethod2,'III_Plan comp 438.68 {Plan 10}'!CZ$15)),"",'III_Plan comp 438.68 {Plan 10}'!CZ$15&amp;analysismethod2)</f>
        <v xml:space="preserve">Plan Provider Directory Review;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xml:space="preserve">Review of Grievances Related to Access; 
</v>
      </c>
      <c r="BL129" s="251" t="str">
        <f>IF(ISNUMBER(FIND(analysismethod6,'III_Plan comp 438.68 {Plan 10}'!E$15)),"",'III_Plan comp 438.68 {Plan 10}'!E$15&amp;analysismethod6)</f>
        <v xml:space="preserve">Review of Grievances Related to Access; 
</v>
      </c>
      <c r="BM129" s="251" t="str">
        <f>IF(ISNUMBER(FIND(analysismethod6,'III_Plan comp 438.68 {Plan 10}'!F$15)),"",'III_Plan comp 438.68 {Plan 10}'!F$15&amp;analysismethod6)</f>
        <v xml:space="preserve">Review of Grievances Related to Access; 
</v>
      </c>
      <c r="BN129" s="251" t="str">
        <f>IF(ISNUMBER(FIND(analysismethod6,'III_Plan comp 438.68 {Plan 10}'!G$15)),"",'III_Plan comp 438.68 {Plan 10}'!G$15&amp;analysismethod6)</f>
        <v xml:space="preserve">Review of Grievances Related to Access; 
</v>
      </c>
      <c r="BO129" s="251" t="str">
        <f>IF(ISNUMBER(FIND(analysismethod6,'III_Plan comp 438.68 {Plan 10}'!H$15)),"",'III_Plan comp 438.68 {Plan 10}'!H$15&amp;analysismethod6)</f>
        <v xml:space="preserve">Review of Grievances Related to Access; 
</v>
      </c>
      <c r="BP129" s="251" t="str">
        <f>IF(ISNUMBER(FIND(analysismethod6,'III_Plan comp 438.68 {Plan 10}'!I$15)),"",'III_Plan comp 438.68 {Plan 10}'!I$15&amp;analysismethod6)</f>
        <v xml:space="preserve">Review of Grievances Related to Access; 
</v>
      </c>
      <c r="BQ129" s="251" t="str">
        <f>IF(ISNUMBER(FIND(analysismethod6,'III_Plan comp 438.68 {Plan 10}'!J$15)),"",'III_Plan comp 438.68 {Plan 10}'!J$15&amp;analysismethod6)</f>
        <v xml:space="preserve">Review of Grievances Related to Access; 
</v>
      </c>
      <c r="BR129" s="251" t="str">
        <f>IF(ISNUMBER(FIND(analysismethod6,'III_Plan comp 438.68 {Plan 10}'!K$15)),"",'III_Plan comp 438.68 {Plan 10}'!K$15&amp;analysismethod6)</f>
        <v xml:space="preserve">Review of Grievances Related to Access; 
</v>
      </c>
      <c r="BS129" s="251" t="str">
        <f>IF(ISNUMBER(FIND(analysismethod6,'III_Plan comp 438.68 {Plan 10}'!L$15)),"",'III_Plan comp 438.68 {Plan 10}'!L$15&amp;analysismethod6)</f>
        <v xml:space="preserve">Review of Grievances Related to Access; 
</v>
      </c>
      <c r="BT129" s="251" t="str">
        <f>IF(ISNUMBER(FIND(analysismethod6,'III_Plan comp 438.68 {Plan 10}'!M$15)),"",'III_Plan comp 438.68 {Plan 10}'!M$15&amp;analysismethod6)</f>
        <v xml:space="preserve">Review of Grievances Related to Access; 
</v>
      </c>
      <c r="BU129" s="251" t="str">
        <f>IF(ISNUMBER(FIND(analysismethod6,'III_Plan comp 438.68 {Plan 10}'!N$15)),"",'III_Plan comp 438.68 {Plan 10}'!N$15&amp;analysismethod6)</f>
        <v xml:space="preserve">Review of Grievances Related to Access; 
</v>
      </c>
      <c r="BV129" s="251" t="str">
        <f>IF(ISNUMBER(FIND(analysismethod6,'III_Plan comp 438.68 {Plan 10}'!O$15)),"",'III_Plan comp 438.68 {Plan 10}'!O$15&amp;analysismethod6)</f>
        <v xml:space="preserve">Review of Grievances Related to Access; 
</v>
      </c>
      <c r="BW129" s="251" t="str">
        <f>IF(ISNUMBER(FIND(analysismethod6,'III_Plan comp 438.68 {Plan 10}'!P$15)),"",'III_Plan comp 438.68 {Plan 10}'!P$15&amp;analysismethod6)</f>
        <v xml:space="preserve">Review of Grievances Related to Access; 
</v>
      </c>
      <c r="BX129" s="251" t="str">
        <f>IF(ISNUMBER(FIND(analysismethod6,'III_Plan comp 438.68 {Plan 10}'!Q$15)),"",'III_Plan comp 438.68 {Plan 10}'!Q$15&amp;analysismethod6)</f>
        <v xml:space="preserve">Review of Grievances Related to Access; 
</v>
      </c>
      <c r="BY129" s="251" t="str">
        <f>IF(ISNUMBER(FIND(analysismethod6,'III_Plan comp 438.68 {Plan 10}'!R$15)),"",'III_Plan comp 438.68 {Plan 10}'!R$15&amp;analysismethod6)</f>
        <v xml:space="preserve">Review of Grievances Related to Access; 
</v>
      </c>
      <c r="BZ129" s="251" t="str">
        <f>IF(ISNUMBER(FIND(analysismethod6,'III_Plan comp 438.68 {Plan 10}'!S$15)),"",'III_Plan comp 438.68 {Plan 10}'!S$15&amp;analysismethod6)</f>
        <v xml:space="preserve">Review of Grievances Related to Access; 
</v>
      </c>
      <c r="CA129" s="251" t="str">
        <f>IF(ISNUMBER(FIND(analysismethod6,'III_Plan comp 438.68 {Plan 10}'!T$15)),"",'III_Plan comp 438.68 {Plan 10}'!T$15&amp;analysismethod6)</f>
        <v xml:space="preserve">Review of Grievances Related to Access; 
</v>
      </c>
      <c r="CB129" s="251" t="str">
        <f>IF(ISNUMBER(FIND(analysismethod6,'III_Plan comp 438.68 {Plan 10}'!U$15)),"",'III_Plan comp 438.68 {Plan 10}'!U$15&amp;analysismethod6)</f>
        <v xml:space="preserve">Review of Grievances Related to Access; 
</v>
      </c>
      <c r="CC129" s="251" t="str">
        <f>IF(ISNUMBER(FIND(analysismethod6,'III_Plan comp 438.68 {Plan 10}'!V$15)),"",'III_Plan comp 438.68 {Plan 10}'!V$15&amp;analysismethod6)</f>
        <v xml:space="preserve">Review of Grievances Related to Access; 
</v>
      </c>
      <c r="CD129" s="251" t="str">
        <f>IF(ISNUMBER(FIND(analysismethod6,'III_Plan comp 438.68 {Plan 10}'!W$15)),"",'III_Plan comp 438.68 {Plan 10}'!W$15&amp;analysismethod6)</f>
        <v xml:space="preserve">Review of Grievances Related to Access; 
</v>
      </c>
      <c r="CE129" s="251" t="str">
        <f>IF(ISNUMBER(FIND(analysismethod6,'III_Plan comp 438.68 {Plan 10}'!X$15)),"",'III_Plan comp 438.68 {Plan 10}'!X$15&amp;analysismethod6)</f>
        <v xml:space="preserve">Review of Grievances Related to Access; 
</v>
      </c>
      <c r="CF129" s="251" t="str">
        <f>IF(ISNUMBER(FIND(analysismethod6,'III_Plan comp 438.68 {Plan 10}'!Y$15)),"",'III_Plan comp 438.68 {Plan 10}'!Y$15&amp;analysismethod6)</f>
        <v xml:space="preserve">Review of Grievances Related to Access; 
</v>
      </c>
      <c r="CG129" s="251" t="str">
        <f>IF(ISNUMBER(FIND(analysismethod6,'III_Plan comp 438.68 {Plan 10}'!Z$15)),"",'III_Plan comp 438.68 {Plan 10}'!Z$15&amp;analysismethod6)</f>
        <v xml:space="preserve">Review of Grievances Related to Access; 
</v>
      </c>
      <c r="CH129" s="251" t="str">
        <f>IF(ISNUMBER(FIND(analysismethod6,'III_Plan comp 438.68 {Plan 10}'!AA$15)),"",'III_Plan comp 438.68 {Plan 10}'!AA$15&amp;analysismethod6)</f>
        <v xml:space="preserve">Review of Grievances Related to Access; 
</v>
      </c>
      <c r="CI129" s="251" t="str">
        <f>IF(ISNUMBER(FIND(analysismethod6,'III_Plan comp 438.68 {Plan 10}'!AB$15)),"",'III_Plan comp 438.68 {Plan 10}'!AB$15&amp;analysismethod6)</f>
        <v xml:space="preserve">Review of Grievances Related to Access; 
</v>
      </c>
      <c r="CJ129" s="251" t="str">
        <f>IF(ISNUMBER(FIND(analysismethod6,'III_Plan comp 438.68 {Plan 10}'!AC$15)),"",'III_Plan comp 438.68 {Plan 10}'!AC$15&amp;analysismethod6)</f>
        <v xml:space="preserve">Review of Grievances Related to Access; 
</v>
      </c>
      <c r="CK129" s="251" t="str">
        <f>IF(ISNUMBER(FIND(analysismethod6,'III_Plan comp 438.68 {Plan 10}'!AD$15)),"",'III_Plan comp 438.68 {Plan 10}'!AD$15&amp;analysismethod6)</f>
        <v xml:space="preserve">Review of Grievances Related to Access; 
</v>
      </c>
      <c r="CL129" s="251" t="str">
        <f>IF(ISNUMBER(FIND(analysismethod6,'III_Plan comp 438.68 {Plan 10}'!AE$15)),"",'III_Plan comp 438.68 {Plan 10}'!AE$15&amp;analysismethod6)</f>
        <v xml:space="preserve">Review of Grievances Related to Access; 
</v>
      </c>
      <c r="CM129" s="251" t="str">
        <f>IF(ISNUMBER(FIND(analysismethod6,'III_Plan comp 438.68 {Plan 10}'!AF$15)),"",'III_Plan comp 438.68 {Plan 10}'!AF$15&amp;analysismethod6)</f>
        <v xml:space="preserve">Review of Grievances Related to Access; 
</v>
      </c>
      <c r="CN129" s="251" t="str">
        <f>IF(ISNUMBER(FIND(analysismethod6,'III_Plan comp 438.68 {Plan 10}'!AG$15)),"",'III_Plan comp 438.68 {Plan 10}'!AG$15&amp;analysismethod6)</f>
        <v xml:space="preserve">Review of Grievances Related to Access; 
</v>
      </c>
      <c r="CO129" s="251" t="str">
        <f>IF(ISNUMBER(FIND(analysismethod6,'III_Plan comp 438.68 {Plan 10}'!AH$15)),"",'III_Plan comp 438.68 {Plan 10}'!AH$15&amp;analysismethod6)</f>
        <v xml:space="preserve">Review of Grievances Related to Access; 
</v>
      </c>
      <c r="CP129" s="251" t="str">
        <f>IF(ISNUMBER(FIND(analysismethod6,'III_Plan comp 438.68 {Plan 10}'!AI$15)),"",'III_Plan comp 438.68 {Plan 10}'!AI$15&amp;analysismethod6)</f>
        <v xml:space="preserve">Review of Grievances Related to Access; 
</v>
      </c>
      <c r="CQ129" s="251" t="str">
        <f>IF(ISNUMBER(FIND(analysismethod6,'III_Plan comp 438.68 {Plan 10}'!AJ$15)),"",'III_Plan comp 438.68 {Plan 10}'!AJ$15&amp;analysismethod6)</f>
        <v xml:space="preserve">Review of Grievances Related to Access; 
</v>
      </c>
      <c r="CR129" s="251" t="str">
        <f>IF(ISNUMBER(FIND(analysismethod6,'III_Plan comp 438.68 {Plan 10}'!AK$15)),"",'III_Plan comp 438.68 {Plan 10}'!AK$15&amp;analysismethod6)</f>
        <v xml:space="preserve">Review of Grievances Related to Access; 
</v>
      </c>
      <c r="CS129" s="251" t="str">
        <f>IF(ISNUMBER(FIND(analysismethod6,'III_Plan comp 438.68 {Plan 10}'!AL$15)),"",'III_Plan comp 438.68 {Plan 10}'!AL$15&amp;analysismethod6)</f>
        <v xml:space="preserve">Review of Grievances Related to Access; 
</v>
      </c>
      <c r="CT129" s="251" t="str">
        <f>IF(ISNUMBER(FIND(analysismethod6,'III_Plan comp 438.68 {Plan 10}'!AM$15)),"",'III_Plan comp 438.68 {Plan 10}'!AM$15&amp;analysismethod6)</f>
        <v xml:space="preserve">Review of Grievances Related to Access; 
</v>
      </c>
      <c r="CU129" s="251" t="str">
        <f>IF(ISNUMBER(FIND(analysismethod6,'III_Plan comp 438.68 {Plan 10}'!AN$15)),"",'III_Plan comp 438.68 {Plan 10}'!AN$15&amp;analysismethod6)</f>
        <v xml:space="preserve">Review of Grievances Related to Access; 
</v>
      </c>
      <c r="CV129" s="251" t="str">
        <f>IF(ISNUMBER(FIND(analysismethod6,'III_Plan comp 438.68 {Plan 10}'!AO$15)),"",'III_Plan comp 438.68 {Plan 10}'!AO$15&amp;analysismethod6)</f>
        <v xml:space="preserve">Review of Grievances Related to Access; 
</v>
      </c>
      <c r="CW129" s="251" t="str">
        <f>IF(ISNUMBER(FIND(analysismethod6,'III_Plan comp 438.68 {Plan 10}'!AP$15)),"",'III_Plan comp 438.68 {Plan 10}'!AP$15&amp;analysismethod6)</f>
        <v xml:space="preserve">Review of Grievances Related to Access; 
</v>
      </c>
      <c r="CX129" s="251" t="str">
        <f>IF(ISNUMBER(FIND(analysismethod6,'III_Plan comp 438.68 {Plan 10}'!AQ$15)),"",'III_Plan comp 438.68 {Plan 10}'!AQ$15&amp;analysismethod6)</f>
        <v xml:space="preserve">Review of Grievances Related to Access; 
</v>
      </c>
      <c r="CY129" s="251" t="str">
        <f>IF(ISNUMBER(FIND(analysismethod6,'III_Plan comp 438.68 {Plan 10}'!AR$15)),"",'III_Plan comp 438.68 {Plan 10}'!AR$15&amp;analysismethod6)</f>
        <v xml:space="preserve">Review of Grievances Related to Access; 
</v>
      </c>
      <c r="CZ129" s="251" t="str">
        <f>IF(ISNUMBER(FIND(analysismethod6,'III_Plan comp 438.68 {Plan 10}'!AS$15)),"",'III_Plan comp 438.68 {Plan 10}'!AS$15&amp;analysismethod6)</f>
        <v xml:space="preserve">Review of Grievances Related to Access; 
</v>
      </c>
      <c r="DA129" s="251" t="str">
        <f>IF(ISNUMBER(FIND(analysismethod6,'III_Plan comp 438.68 {Plan 10}'!AT$15)),"",'III_Plan comp 438.68 {Plan 10}'!AT$15&amp;analysismethod6)</f>
        <v xml:space="preserve">Review of Grievances Related to Access; 
</v>
      </c>
      <c r="DB129" s="251" t="str">
        <f>IF(ISNUMBER(FIND(analysismethod6,'III_Plan comp 438.68 {Plan 10}'!AU$15)),"",'III_Plan comp 438.68 {Plan 10}'!AU$15&amp;analysismethod6)</f>
        <v xml:space="preserve">Review of Grievances Related to Access; 
</v>
      </c>
      <c r="DC129" s="251" t="str">
        <f>IF(ISNUMBER(FIND(analysismethod6,'III_Plan comp 438.68 {Plan 10}'!AV$15)),"",'III_Plan comp 438.68 {Plan 10}'!AV$15&amp;analysismethod6)</f>
        <v xml:space="preserve">Review of Grievances Related to Access; 
</v>
      </c>
      <c r="DD129" s="251" t="str">
        <f>IF(ISNUMBER(FIND(analysismethod6,'III_Plan comp 438.68 {Plan 10}'!AW$15)),"",'III_Plan comp 438.68 {Plan 10}'!AW$15&amp;analysismethod6)</f>
        <v xml:space="preserve">Review of Grievances Related to Access; 
</v>
      </c>
      <c r="DE129" s="251" t="str">
        <f>IF(ISNUMBER(FIND(analysismethod6,'III_Plan comp 438.68 {Plan 10}'!AX$15)),"",'III_Plan comp 438.68 {Plan 10}'!AX$15&amp;analysismethod6)</f>
        <v xml:space="preserve">Review of Grievances Related to Access; 
</v>
      </c>
      <c r="DF129" s="251" t="str">
        <f>IF(ISNUMBER(FIND(analysismethod6,'III_Plan comp 438.68 {Plan 10}'!AY$15)),"",'III_Plan comp 438.68 {Plan 10}'!AY$15&amp;analysismethod6)</f>
        <v xml:space="preserve">Review of Grievances Related to Access; 
</v>
      </c>
      <c r="DG129" s="251" t="str">
        <f>IF(ISNUMBER(FIND(analysismethod6,'III_Plan comp 438.68 {Plan 10}'!AZ$15)),"",'III_Plan comp 438.68 {Plan 10}'!AZ$15&amp;analysismethod6)</f>
        <v xml:space="preserve">Review of Grievances Related to Access; 
</v>
      </c>
      <c r="DH129" s="251" t="str">
        <f>IF(ISNUMBER(FIND(analysismethod6,'III_Plan comp 438.68 {Plan 10}'!BA$15)),"",'III_Plan comp 438.68 {Plan 10}'!BA$15&amp;analysismethod6)</f>
        <v xml:space="preserve">Review of Grievances Related to Access; 
</v>
      </c>
      <c r="DI129" s="251" t="str">
        <f>IF(ISNUMBER(FIND(analysismethod6,'III_Plan comp 438.68 {Plan 10}'!BB$15)),"",'III_Plan comp 438.68 {Plan 10}'!BB$15&amp;analysismethod6)</f>
        <v xml:space="preserve">Review of Grievances Related to Access; 
</v>
      </c>
      <c r="DJ129" s="251" t="str">
        <f>IF(ISNUMBER(FIND(analysismethod6,'III_Plan comp 438.68 {Plan 10}'!BC$15)),"",'III_Plan comp 438.68 {Plan 10}'!BC$15&amp;analysismethod6)</f>
        <v xml:space="preserve">Review of Grievances Related to Access; 
</v>
      </c>
      <c r="DK129" s="251" t="str">
        <f>IF(ISNUMBER(FIND(analysismethod6,'III_Plan comp 438.68 {Plan 10}'!BD$15)),"",'III_Plan comp 438.68 {Plan 10}'!BD$15&amp;analysismethod6)</f>
        <v xml:space="preserve">Review of Grievances Related to Access; 
</v>
      </c>
      <c r="DL129" s="251" t="str">
        <f>IF(ISNUMBER(FIND(analysismethod6,'III_Plan comp 438.68 {Plan 10}'!BE$15)),"",'III_Plan comp 438.68 {Plan 10}'!BE$15&amp;analysismethod6)</f>
        <v xml:space="preserve">Review of Grievances Related to Access; 
</v>
      </c>
      <c r="DM129" s="251" t="str">
        <f>IF(ISNUMBER(FIND(analysismethod6,'III_Plan comp 438.68 {Plan 10}'!BF$15)),"",'III_Plan comp 438.68 {Plan 10}'!BF$15&amp;analysismethod6)</f>
        <v xml:space="preserve">Review of Grievances Related to Access; 
</v>
      </c>
      <c r="DN129" s="251" t="str">
        <f>IF(ISNUMBER(FIND(analysismethod6,'III_Plan comp 438.68 {Plan 10}'!BG$15)),"",'III_Plan comp 438.68 {Plan 10}'!BG$15&amp;analysismethod6)</f>
        <v xml:space="preserve">Review of Grievances Related to Access; 
</v>
      </c>
      <c r="DO129" s="251" t="str">
        <f>IF(ISNUMBER(FIND(analysismethod6,'III_Plan comp 438.68 {Plan 10}'!BH$15)),"",'III_Plan comp 438.68 {Plan 10}'!BH$15&amp;analysismethod6)</f>
        <v xml:space="preserve">Review of Grievances Related to Access; 
</v>
      </c>
      <c r="DP129" s="251" t="str">
        <f>IF(ISNUMBER(FIND(analysismethod6,'III_Plan comp 438.68 {Plan 10}'!BI$15)),"",'III_Plan comp 438.68 {Plan 10}'!BI$15&amp;analysismethod6)</f>
        <v xml:space="preserve">Review of Grievances Related to Access; 
</v>
      </c>
      <c r="DQ129" s="251" t="str">
        <f>IF(ISNUMBER(FIND(analysismethod6,'III_Plan comp 438.68 {Plan 10}'!BJ$15)),"",'III_Plan comp 438.68 {Plan 10}'!BJ$15&amp;analysismethod6)</f>
        <v xml:space="preserve">Review of Grievances Related to Access; 
</v>
      </c>
      <c r="DR129" s="251" t="str">
        <f>IF(ISNUMBER(FIND(analysismethod6,'III_Plan comp 438.68 {Plan 10}'!BK$15)),"",'III_Plan comp 438.68 {Plan 10}'!BK$15&amp;analysismethod6)</f>
        <v xml:space="preserve">Review of Grievances Related to Access; 
</v>
      </c>
      <c r="DS129" s="251" t="str">
        <f>IF(ISNUMBER(FIND(analysismethod6,'III_Plan comp 438.68 {Plan 10}'!BL$15)),"",'III_Plan comp 438.68 {Plan 10}'!BL$15&amp;analysismethod6)</f>
        <v xml:space="preserve">Review of Grievances Related to Access; 
</v>
      </c>
      <c r="DT129" s="251" t="str">
        <f>IF(ISNUMBER(FIND(analysismethod6,'III_Plan comp 438.68 {Plan 10}'!BM$15)),"",'III_Plan comp 438.68 {Plan 10}'!BM$15&amp;analysismethod6)</f>
        <v xml:space="preserve">Review of Grievances Related to Access; 
</v>
      </c>
      <c r="DU129" s="251" t="str">
        <f>IF(ISNUMBER(FIND(analysismethod6,'III_Plan comp 438.68 {Plan 10}'!BN$15)),"",'III_Plan comp 438.68 {Plan 10}'!BN$15&amp;analysismethod6)</f>
        <v xml:space="preserve">Review of Grievances Related to Access; 
</v>
      </c>
      <c r="DV129" s="251" t="str">
        <f>IF(ISNUMBER(FIND(analysismethod6,'III_Plan comp 438.68 {Plan 10}'!BO$15)),"",'III_Plan comp 438.68 {Plan 10}'!BO$15&amp;analysismethod6)</f>
        <v xml:space="preserve">Review of Grievances Related to Access; 
</v>
      </c>
      <c r="DW129" s="251" t="str">
        <f>IF(ISNUMBER(FIND(analysismethod6,'III_Plan comp 438.68 {Plan 10}'!BP$15)),"",'III_Plan comp 438.68 {Plan 10}'!BP$15&amp;analysismethod6)</f>
        <v xml:space="preserve">Review of Grievances Related to Access; 
</v>
      </c>
      <c r="DX129" s="251" t="str">
        <f>IF(ISNUMBER(FIND(analysismethod6,'III_Plan comp 438.68 {Plan 10}'!BQ$15)),"",'III_Plan comp 438.68 {Plan 10}'!BQ$15&amp;analysismethod6)</f>
        <v xml:space="preserve">Review of Grievances Related to Access; 
</v>
      </c>
      <c r="DY129" s="251" t="str">
        <f>IF(ISNUMBER(FIND(analysismethod6,'III_Plan comp 438.68 {Plan 10}'!BR$15)),"",'III_Plan comp 438.68 {Plan 10}'!BR$15&amp;analysismethod6)</f>
        <v xml:space="preserve">Review of Grievances Related to Access; 
</v>
      </c>
      <c r="DZ129" s="251" t="str">
        <f>IF(ISNUMBER(FIND(analysismethod6,'III_Plan comp 438.68 {Plan 10}'!BS$15)),"",'III_Plan comp 438.68 {Plan 10}'!BS$15&amp;analysismethod6)</f>
        <v xml:space="preserve">Review of Grievances Related to Access; 
</v>
      </c>
      <c r="EA129" s="251" t="str">
        <f>IF(ISNUMBER(FIND(analysismethod6,'III_Plan comp 438.68 {Plan 10}'!BT$15)),"",'III_Plan comp 438.68 {Plan 10}'!BT$15&amp;analysismethod6)</f>
        <v xml:space="preserve">Review of Grievances Related to Access; 
</v>
      </c>
      <c r="EB129" s="251" t="str">
        <f>IF(ISNUMBER(FIND(analysismethod6,'III_Plan comp 438.68 {Plan 10}'!BU$15)),"",'III_Plan comp 438.68 {Plan 10}'!BU$15&amp;analysismethod6)</f>
        <v xml:space="preserve">Review of Grievances Related to Access; 
</v>
      </c>
      <c r="EC129" s="251" t="str">
        <f>IF(ISNUMBER(FIND(analysismethod6,'III_Plan comp 438.68 {Plan 10}'!BV$15)),"",'III_Plan comp 438.68 {Plan 10}'!BV$15&amp;analysismethod6)</f>
        <v xml:space="preserve">Review of Grievances Related to Access; 
</v>
      </c>
      <c r="ED129" s="251" t="str">
        <f>IF(ISNUMBER(FIND(analysismethod6,'III_Plan comp 438.68 {Plan 10}'!BW$15)),"",'III_Plan comp 438.68 {Plan 10}'!BW$15&amp;analysismethod6)</f>
        <v xml:space="preserve">Review of Grievances Related to Access; 
</v>
      </c>
      <c r="EE129" s="251" t="str">
        <f>IF(ISNUMBER(FIND(analysismethod6,'III_Plan comp 438.68 {Plan 10}'!BX$15)),"",'III_Plan comp 438.68 {Plan 10}'!BX$15&amp;analysismethod6)</f>
        <v xml:space="preserve">Review of Grievances Related to Access; 
</v>
      </c>
      <c r="EF129" s="251" t="str">
        <f>IF(ISNUMBER(FIND(analysismethod6,'III_Plan comp 438.68 {Plan 10}'!BY$15)),"",'III_Plan comp 438.68 {Plan 10}'!BY$15&amp;analysismethod6)</f>
        <v xml:space="preserve">Review of Grievances Related to Access; 
</v>
      </c>
      <c r="EG129" s="251" t="str">
        <f>IF(ISNUMBER(FIND(analysismethod6,'III_Plan comp 438.68 {Plan 10}'!BZ$15)),"",'III_Plan comp 438.68 {Plan 10}'!BZ$15&amp;analysismethod6)</f>
        <v xml:space="preserve">Review of Grievances Related to Access; 
</v>
      </c>
      <c r="EH129" s="251" t="str">
        <f>IF(ISNUMBER(FIND(analysismethod6,'III_Plan comp 438.68 {Plan 10}'!CA$15)),"",'III_Plan comp 438.68 {Plan 10}'!CA$15&amp;analysismethod6)</f>
        <v xml:space="preserve">Review of Grievances Related to Access; 
</v>
      </c>
      <c r="EI129" s="251" t="str">
        <f>IF(ISNUMBER(FIND(analysismethod6,'III_Plan comp 438.68 {Plan 10}'!CB$15)),"",'III_Plan comp 438.68 {Plan 10}'!CB$15&amp;analysismethod6)</f>
        <v xml:space="preserve">Review of Grievances Related to Access; 
</v>
      </c>
      <c r="EJ129" s="251" t="str">
        <f>IF(ISNUMBER(FIND(analysismethod6,'III_Plan comp 438.68 {Plan 10}'!CC$15)),"",'III_Plan comp 438.68 {Plan 10}'!CC$15&amp;analysismethod6)</f>
        <v xml:space="preserve">Review of Grievances Related to Access; 
</v>
      </c>
      <c r="EK129" s="251" t="str">
        <f>IF(ISNUMBER(FIND(analysismethod6,'III_Plan comp 438.68 {Plan 10}'!CD$15)),"",'III_Plan comp 438.68 {Plan 10}'!CD$15&amp;analysismethod6)</f>
        <v xml:space="preserve">Review of Grievances Related to Access; 
</v>
      </c>
      <c r="EL129" s="251" t="str">
        <f>IF(ISNUMBER(FIND(analysismethod6,'III_Plan comp 438.68 {Plan 10}'!CE$15)),"",'III_Plan comp 438.68 {Plan 10}'!CE$15&amp;analysismethod6)</f>
        <v xml:space="preserve">Review of Grievances Related to Access; 
</v>
      </c>
      <c r="EM129" s="251" t="str">
        <f>IF(ISNUMBER(FIND(analysismethod6,'III_Plan comp 438.68 {Plan 10}'!CF$15)),"",'III_Plan comp 438.68 {Plan 10}'!CF$15&amp;analysismethod6)</f>
        <v xml:space="preserve">Review of Grievances Related to Access; 
</v>
      </c>
      <c r="EN129" s="251" t="str">
        <f>IF(ISNUMBER(FIND(analysismethod6,'III_Plan comp 438.68 {Plan 10}'!CG$15)),"",'III_Plan comp 438.68 {Plan 10}'!CG$15&amp;analysismethod6)</f>
        <v xml:space="preserve">Review of Grievances Related to Access; 
</v>
      </c>
      <c r="EO129" s="251" t="str">
        <f>IF(ISNUMBER(FIND(analysismethod6,'III_Plan comp 438.68 {Plan 10}'!CH$15)),"",'III_Plan comp 438.68 {Plan 10}'!CH$15&amp;analysismethod6)</f>
        <v xml:space="preserve">Review of Grievances Related to Access; 
</v>
      </c>
      <c r="EP129" s="251" t="str">
        <f>IF(ISNUMBER(FIND(analysismethod6,'III_Plan comp 438.68 {Plan 10}'!CI$15)),"",'III_Plan comp 438.68 {Plan 10}'!CI$15&amp;analysismethod6)</f>
        <v xml:space="preserve">Review of Grievances Related to Access; 
</v>
      </c>
      <c r="EQ129" s="251" t="str">
        <f>IF(ISNUMBER(FIND(analysismethod6,'III_Plan comp 438.68 {Plan 10}'!CJ$15)),"",'III_Plan comp 438.68 {Plan 10}'!CJ$15&amp;analysismethod6)</f>
        <v xml:space="preserve">Review of Grievances Related to Access; 
</v>
      </c>
      <c r="ER129" s="251" t="str">
        <f>IF(ISNUMBER(FIND(analysismethod6,'III_Plan comp 438.68 {Plan 10}'!CK$15)),"",'III_Plan comp 438.68 {Plan 10}'!CK$15&amp;analysismethod6)</f>
        <v xml:space="preserve">Review of Grievances Related to Access; 
</v>
      </c>
      <c r="ES129" s="251" t="str">
        <f>IF(ISNUMBER(FIND(analysismethod6,'III_Plan comp 438.68 {Plan 10}'!CL$15)),"",'III_Plan comp 438.68 {Plan 10}'!CL$15&amp;analysismethod6)</f>
        <v xml:space="preserve">Review of Grievances Related to Access; 
</v>
      </c>
      <c r="ET129" s="251" t="str">
        <f>IF(ISNUMBER(FIND(analysismethod6,'III_Plan comp 438.68 {Plan 10}'!CM$15)),"",'III_Plan comp 438.68 {Plan 10}'!CM$15&amp;analysismethod6)</f>
        <v xml:space="preserve">Review of Grievances Related to Access; 
</v>
      </c>
      <c r="EU129" s="251" t="str">
        <f>IF(ISNUMBER(FIND(analysismethod6,'III_Plan comp 438.68 {Plan 10}'!CN$15)),"",'III_Plan comp 438.68 {Plan 10}'!CN$15&amp;analysismethod6)</f>
        <v xml:space="preserve">Review of Grievances Related to Access; 
</v>
      </c>
      <c r="EV129" s="251" t="str">
        <f>IF(ISNUMBER(FIND(analysismethod6,'III_Plan comp 438.68 {Plan 10}'!CO$15)),"",'III_Plan comp 438.68 {Plan 10}'!CO$15&amp;analysismethod6)</f>
        <v xml:space="preserve">Review of Grievances Related to Access; 
</v>
      </c>
      <c r="EW129" s="251" t="str">
        <f>IF(ISNUMBER(FIND(analysismethod6,'III_Plan comp 438.68 {Plan 10}'!CP$15)),"",'III_Plan comp 438.68 {Plan 10}'!CP$15&amp;analysismethod6)</f>
        <v xml:space="preserve">Review of Grievances Related to Access; 
</v>
      </c>
      <c r="EX129" s="251" t="str">
        <f>IF(ISNUMBER(FIND(analysismethod6,'III_Plan comp 438.68 {Plan 10}'!CQ$15)),"",'III_Plan comp 438.68 {Plan 10}'!CQ$15&amp;analysismethod6)</f>
        <v xml:space="preserve">Review of Grievances Related to Access; 
</v>
      </c>
      <c r="EY129" s="251" t="str">
        <f>IF(ISNUMBER(FIND(analysismethod6,'III_Plan comp 438.68 {Plan 10}'!CR$15)),"",'III_Plan comp 438.68 {Plan 10}'!CR$15&amp;analysismethod6)</f>
        <v xml:space="preserve">Review of Grievances Related to Access; 
</v>
      </c>
      <c r="EZ129" s="251" t="str">
        <f>IF(ISNUMBER(FIND(analysismethod6,'III_Plan comp 438.68 {Plan 10}'!CS$15)),"",'III_Plan comp 438.68 {Plan 10}'!CS$15&amp;analysismethod6)</f>
        <v xml:space="preserve">Review of Grievances Related to Access; 
</v>
      </c>
      <c r="FA129" s="251" t="str">
        <f>IF(ISNUMBER(FIND(analysismethod6,'III_Plan comp 438.68 {Plan 10}'!CT$15)),"",'III_Plan comp 438.68 {Plan 10}'!CT$15&amp;analysismethod6)</f>
        <v xml:space="preserve">Review of Grievances Related to Access; 
</v>
      </c>
      <c r="FB129" s="251" t="str">
        <f>IF(ISNUMBER(FIND(analysismethod6,'III_Plan comp 438.68 {Plan 10}'!CU$15)),"",'III_Plan comp 438.68 {Plan 10}'!CU$15&amp;analysismethod6)</f>
        <v xml:space="preserve">Review of Grievances Related to Access; 
</v>
      </c>
      <c r="FC129" s="251" t="str">
        <f>IF(ISNUMBER(FIND(analysismethod6,'III_Plan comp 438.68 {Plan 10}'!CV$15)),"",'III_Plan comp 438.68 {Plan 10}'!CV$15&amp;analysismethod6)</f>
        <v xml:space="preserve">Review of Grievances Related to Access; 
</v>
      </c>
      <c r="FD129" s="251" t="str">
        <f>IF(ISNUMBER(FIND(analysismethod6,'III_Plan comp 438.68 {Plan 10}'!CW$15)),"",'III_Plan comp 438.68 {Plan 10}'!CW$15&amp;analysismethod6)</f>
        <v xml:space="preserve">Review of Grievances Related to Access; 
</v>
      </c>
      <c r="FE129" s="251" t="str">
        <f>IF(ISNUMBER(FIND(analysismethod6,'III_Plan comp 438.68 {Plan 10}'!CX$15)),"",'III_Plan comp 438.68 {Plan 10}'!CX$15&amp;analysismethod6)</f>
        <v xml:space="preserve">Review of Grievances Related to Access; 
</v>
      </c>
      <c r="FF129" s="251" t="str">
        <f>IF(ISNUMBER(FIND(analysismethod6,'III_Plan comp 438.68 {Plan 10}'!CY$15)),"",'III_Plan comp 438.68 {Plan 10}'!CY$15&amp;analysismethod6)</f>
        <v xml:space="preserve">Review of Grievances Related to Access; 
</v>
      </c>
      <c r="FG129" s="251" t="str">
        <f>IF(ISNUMBER(FIND(analysismethod6,'III_Plan comp 438.68 {Plan 10}'!CZ$15)),"",'III_Plan comp 438.68 {Plan 10}'!CZ$15&amp;analysismethod6)</f>
        <v xml:space="preserve">Review of Grievances Related to Access;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Revealed Shopper: Network Participation &amp; Appointment Availability; 
</v>
      </c>
      <c r="BM131" s="251" t="str">
        <f>IF(ISNUMBER(FIND(analysismethod8,'III_Plan comp 438.68 {Plan 10}'!F$15)),"",'III_Plan comp 438.68 {Plan 10}'!F$15&amp;analysismethod8)</f>
        <v xml:space="preserve">Revealed Shopper: Network Participation &amp; Appointment Availability; 
</v>
      </c>
      <c r="BN131" s="251" t="str">
        <f>IF(ISNUMBER(FIND(analysismethod8,'III_Plan comp 438.68 {Plan 10}'!G$15)),"",'III_Plan comp 438.68 {Plan 10}'!G$15&amp;analysismethod8)</f>
        <v xml:space="preserve">Revealed Shopper: Network Participation &amp; Appointment Availability; 
</v>
      </c>
      <c r="BO131" s="251" t="str">
        <f>IF(ISNUMBER(FIND(analysismethod8,'III_Plan comp 438.68 {Plan 10}'!H$15)),"",'III_Plan comp 438.68 {Plan 10}'!H$15&amp;analysismethod8)</f>
        <v xml:space="preserve">Revealed Shopper: Network Participation &amp; Appointment Availability; 
</v>
      </c>
      <c r="BP131" s="251" t="str">
        <f>IF(ISNUMBER(FIND(analysismethod8,'III_Plan comp 438.68 {Plan 10}'!I$15)),"",'III_Plan comp 438.68 {Plan 10}'!I$15&amp;analysismethod8)</f>
        <v xml:space="preserve">Revealed Shopper: Network Participation &amp; Appointment Availability; 
</v>
      </c>
      <c r="BQ131" s="251" t="str">
        <f>IF(ISNUMBER(FIND(analysismethod8,'III_Plan comp 438.68 {Plan 10}'!J$15)),"",'III_Plan comp 438.68 {Plan 10}'!J$15&amp;analysismethod8)</f>
        <v xml:space="preserve">Revealed Shopper: Network Participation &amp; Appointment Availability; 
</v>
      </c>
      <c r="BR131" s="251" t="str">
        <f>IF(ISNUMBER(FIND(analysismethod8,'III_Plan comp 438.68 {Plan 10}'!K$15)),"",'III_Plan comp 438.68 {Plan 10}'!K$15&amp;analysismethod8)</f>
        <v xml:space="preserve">Revealed Shopper: Network Participation &amp; Appointment Availability; 
</v>
      </c>
      <c r="BS131" s="251" t="str">
        <f>IF(ISNUMBER(FIND(analysismethod8,'III_Plan comp 438.68 {Plan 10}'!L$15)),"",'III_Plan comp 438.68 {Plan 10}'!L$15&amp;analysismethod8)</f>
        <v xml:space="preserve">Revealed Shopper: Network Participation &amp; Appointment Availability; 
</v>
      </c>
      <c r="BT131" s="251" t="str">
        <f>IF(ISNUMBER(FIND(analysismethod8,'III_Plan comp 438.68 {Plan 10}'!M$15)),"",'III_Plan comp 438.68 {Plan 10}'!M$15&amp;analysismethod8)</f>
        <v xml:space="preserve">Revealed Shopper: Network Participation &amp; Appointment Availability; 
</v>
      </c>
      <c r="BU131" s="251" t="str">
        <f>IF(ISNUMBER(FIND(analysismethod8,'III_Plan comp 438.68 {Plan 10}'!N$15)),"",'III_Plan comp 438.68 {Plan 10}'!N$15&amp;analysismethod8)</f>
        <v xml:space="preserve">Revealed Shopper: Network Participation &amp; Appointment Availability; 
</v>
      </c>
      <c r="BV131" s="251" t="str">
        <f>IF(ISNUMBER(FIND(analysismethod8,'III_Plan comp 438.68 {Plan 10}'!O$15)),"",'III_Plan comp 438.68 {Plan 10}'!O$15&amp;analysismethod8)</f>
        <v xml:space="preserve">Revealed Shopper: Network Participation &amp; Appointment Availability; 
</v>
      </c>
      <c r="BW131" s="251" t="str">
        <f>IF(ISNUMBER(FIND(analysismethod8,'III_Plan comp 438.68 {Plan 10}'!P$15)),"",'III_Plan comp 438.68 {Plan 10}'!P$15&amp;analysismethod8)</f>
        <v xml:space="preserve">Revealed Shopper: Network Participation &amp; Appointment Availability; 
</v>
      </c>
      <c r="BX131" s="251" t="str">
        <f>IF(ISNUMBER(FIND(analysismethod8,'III_Plan comp 438.68 {Plan 10}'!Q$15)),"",'III_Plan comp 438.68 {Plan 10}'!Q$15&amp;analysismethod8)</f>
        <v xml:space="preserve">Revealed Shopper: Network Participation &amp; Appointment Availability; 
</v>
      </c>
      <c r="BY131" s="251" t="str">
        <f>IF(ISNUMBER(FIND(analysismethod8,'III_Plan comp 438.68 {Plan 10}'!R$15)),"",'III_Plan comp 438.68 {Plan 10}'!R$15&amp;analysismethod8)</f>
        <v xml:space="preserve">Revealed Shopper: Network Participation &amp; Appointment Availability; 
</v>
      </c>
      <c r="BZ131" s="251" t="str">
        <f>IF(ISNUMBER(FIND(analysismethod8,'III_Plan comp 438.68 {Plan 10}'!S$15)),"",'III_Plan comp 438.68 {Plan 10}'!S$15&amp;analysismethod8)</f>
        <v xml:space="preserve">Revealed Shopper: Network Participation &amp; Appointment Availability; 
</v>
      </c>
      <c r="CA131" s="251" t="str">
        <f>IF(ISNUMBER(FIND(analysismethod8,'III_Plan comp 438.68 {Plan 10}'!T$15)),"",'III_Plan comp 438.68 {Plan 10}'!T$15&amp;analysismethod8)</f>
        <v xml:space="preserve">Revealed Shopper: Network Participation &amp; Appointment Availability; 
</v>
      </c>
      <c r="CB131" s="251" t="str">
        <f>IF(ISNUMBER(FIND(analysismethod8,'III_Plan comp 438.68 {Plan 10}'!U$15)),"",'III_Plan comp 438.68 {Plan 10}'!U$15&amp;analysismethod8)</f>
        <v xml:space="preserve">Revealed Shopper: Network Participation &amp; Appointment Availability; 
</v>
      </c>
      <c r="CC131" s="251" t="str">
        <f>IF(ISNUMBER(FIND(analysismethod8,'III_Plan comp 438.68 {Plan 10}'!V$15)),"",'III_Plan comp 438.68 {Plan 10}'!V$15&amp;analysismethod8)</f>
        <v xml:space="preserve">Revealed Shopper: Network Participation &amp; Appointment Availability; 
</v>
      </c>
      <c r="CD131" s="251" t="str">
        <f>IF(ISNUMBER(FIND(analysismethod8,'III_Plan comp 438.68 {Plan 10}'!W$15)),"",'III_Plan comp 438.68 {Plan 10}'!W$15&amp;analysismethod8)</f>
        <v xml:space="preserve">Revealed Shopper: Network Participation &amp; Appointment Availability; 
</v>
      </c>
      <c r="CE131" s="251" t="str">
        <f>IF(ISNUMBER(FIND(analysismethod8,'III_Plan comp 438.68 {Plan 10}'!X$15)),"",'III_Plan comp 438.68 {Plan 10}'!X$15&amp;analysismethod8)</f>
        <v xml:space="preserve">Revealed Shopper: Network Participation &amp; Appointment Availability; 
</v>
      </c>
      <c r="CF131" s="251" t="str">
        <f>IF(ISNUMBER(FIND(analysismethod8,'III_Plan comp 438.68 {Plan 10}'!Y$15)),"",'III_Plan comp 438.68 {Plan 10}'!Y$15&amp;analysismethod8)</f>
        <v xml:space="preserve">Revealed Shopper: Network Participation &amp; Appointment Availability; 
</v>
      </c>
      <c r="CG131" s="251" t="str">
        <f>IF(ISNUMBER(FIND(analysismethod8,'III_Plan comp 438.68 {Plan 10}'!Z$15)),"",'III_Plan comp 438.68 {Plan 10}'!Z$15&amp;analysismethod8)</f>
        <v xml:space="preserve">Revealed Shopper: Network Participation &amp; Appointment Availability; 
</v>
      </c>
      <c r="CH131" s="251" t="str">
        <f>IF(ISNUMBER(FIND(analysismethod8,'III_Plan comp 438.68 {Plan 10}'!AA$15)),"",'III_Plan comp 438.68 {Plan 10}'!AA$15&amp;analysismethod8)</f>
        <v xml:space="preserve">Revealed Shopper: Network Participation &amp; Appointment Availability; 
</v>
      </c>
      <c r="CI131" s="251" t="str">
        <f>IF(ISNUMBER(FIND(analysismethod8,'III_Plan comp 438.68 {Plan 10}'!AB$15)),"",'III_Plan comp 438.68 {Plan 10}'!AB$15&amp;analysismethod8)</f>
        <v xml:space="preserve">Revealed Shopper: Network Participation &amp; Appointment Availability; 
</v>
      </c>
      <c r="CJ131" s="251" t="str">
        <f>IF(ISNUMBER(FIND(analysismethod8,'III_Plan comp 438.68 {Plan 10}'!AC$15)),"",'III_Plan comp 438.68 {Plan 10}'!AC$15&amp;analysismethod8)</f>
        <v xml:space="preserve">Revealed Shopper: Network Participation &amp; Appointment Availability; 
</v>
      </c>
      <c r="CK131" s="251" t="str">
        <f>IF(ISNUMBER(FIND(analysismethod8,'III_Plan comp 438.68 {Plan 10}'!AD$15)),"",'III_Plan comp 438.68 {Plan 10}'!AD$15&amp;analysismethod8)</f>
        <v xml:space="preserve">Revealed Shopper: Network Participation &amp; Appointment Availability; 
</v>
      </c>
      <c r="CL131" s="251" t="str">
        <f>IF(ISNUMBER(FIND(analysismethod8,'III_Plan comp 438.68 {Plan 10}'!AE$15)),"",'III_Plan comp 438.68 {Plan 10}'!AE$15&amp;analysismethod8)</f>
        <v xml:space="preserve">Revealed Shopper: Network Participation &amp; Appointment Availability; 
</v>
      </c>
      <c r="CM131" s="251" t="str">
        <f>IF(ISNUMBER(FIND(analysismethod8,'III_Plan comp 438.68 {Plan 10}'!AF$15)),"",'III_Plan comp 438.68 {Plan 10}'!AF$15&amp;analysismethod8)</f>
        <v xml:space="preserve">Revealed Shopper: Network Participation &amp; Appointment Availability; 
</v>
      </c>
      <c r="CN131" s="251" t="str">
        <f>IF(ISNUMBER(FIND(analysismethod8,'III_Plan comp 438.68 {Plan 10}'!AG$15)),"",'III_Plan comp 438.68 {Plan 10}'!AG$15&amp;analysismethod8)</f>
        <v xml:space="preserve">Revealed Shopper: Network Participation &amp; Appointment Availability; 
</v>
      </c>
      <c r="CO131" s="251" t="str">
        <f>IF(ISNUMBER(FIND(analysismethod8,'III_Plan comp 438.68 {Plan 10}'!AH$15)),"",'III_Plan comp 438.68 {Plan 10}'!AH$15&amp;analysismethod8)</f>
        <v xml:space="preserve">Revealed Shopper: Network Participation &amp; Appointment Availability; 
</v>
      </c>
      <c r="CP131" s="251" t="str">
        <f>IF(ISNUMBER(FIND(analysismethod8,'III_Plan comp 438.68 {Plan 10}'!AI$15)),"",'III_Plan comp 438.68 {Plan 10}'!AI$15&amp;analysismethod8)</f>
        <v xml:space="preserve">Revealed Shopper: Network Participation &amp; Appointment Availability; 
</v>
      </c>
      <c r="CQ131" s="251" t="str">
        <f>IF(ISNUMBER(FIND(analysismethod8,'III_Plan comp 438.68 {Plan 10}'!AJ$15)),"",'III_Plan comp 438.68 {Plan 10}'!AJ$15&amp;analysismethod8)</f>
        <v xml:space="preserve">Revealed Shopper: Network Participation &amp; Appointment Availability; 
</v>
      </c>
      <c r="CR131" s="251" t="str">
        <f>IF(ISNUMBER(FIND(analysismethod8,'III_Plan comp 438.68 {Plan 10}'!AK$15)),"",'III_Plan comp 438.68 {Plan 10}'!AK$15&amp;analysismethod8)</f>
        <v xml:space="preserve">Revealed Shopper: Network Participation &amp; Appointment Availability; 
</v>
      </c>
      <c r="CS131" s="251" t="str">
        <f>IF(ISNUMBER(FIND(analysismethod8,'III_Plan comp 438.68 {Plan 10}'!AL$15)),"",'III_Plan comp 438.68 {Plan 10}'!AL$15&amp;analysismethod8)</f>
        <v xml:space="preserve">Revealed Shopper: Network Participation &amp; Appointment Availability; 
</v>
      </c>
      <c r="CT131" s="251" t="str">
        <f>IF(ISNUMBER(FIND(analysismethod8,'III_Plan comp 438.68 {Plan 10}'!AM$15)),"",'III_Plan comp 438.68 {Plan 10}'!AM$15&amp;analysismethod8)</f>
        <v xml:space="preserve">Revealed Shopper: Network Participation &amp; Appointment Availability; 
</v>
      </c>
      <c r="CU131" s="251" t="str">
        <f>IF(ISNUMBER(FIND(analysismethod8,'III_Plan comp 438.68 {Plan 10}'!AN$15)),"",'III_Plan comp 438.68 {Plan 10}'!AN$15&amp;analysismethod8)</f>
        <v xml:space="preserve">Revealed Shopper: Network Participation &amp; Appointment Availability; 
</v>
      </c>
      <c r="CV131" s="251" t="str">
        <f>IF(ISNUMBER(FIND(analysismethod8,'III_Plan comp 438.68 {Plan 10}'!AO$15)),"",'III_Plan comp 438.68 {Plan 10}'!AO$15&amp;analysismethod8)</f>
        <v xml:space="preserve">Revealed Shopper: Network Participation &amp; Appointment Availability; 
</v>
      </c>
      <c r="CW131" s="251" t="str">
        <f>IF(ISNUMBER(FIND(analysismethod8,'III_Plan comp 438.68 {Plan 10}'!AP$15)),"",'III_Plan comp 438.68 {Plan 10}'!AP$15&amp;analysismethod8)</f>
        <v xml:space="preserve">Revealed Shopper: Network Participation &amp; Appointment Availability; 
</v>
      </c>
      <c r="CX131" s="251" t="str">
        <f>IF(ISNUMBER(FIND(analysismethod8,'III_Plan comp 438.68 {Plan 10}'!AQ$15)),"",'III_Plan comp 438.68 {Plan 10}'!AQ$15&amp;analysismethod8)</f>
        <v xml:space="preserve">Revealed Shopper: Network Participation &amp; Appointment Availability; 
</v>
      </c>
      <c r="CY131" s="251" t="str">
        <f>IF(ISNUMBER(FIND(analysismethod8,'III_Plan comp 438.68 {Plan 10}'!AR$15)),"",'III_Plan comp 438.68 {Plan 10}'!AR$15&amp;analysismethod8)</f>
        <v xml:space="preserve">Revealed Shopper: Network Participation &amp; Appointment Availability; 
</v>
      </c>
      <c r="CZ131" s="251" t="str">
        <f>IF(ISNUMBER(FIND(analysismethod8,'III_Plan comp 438.68 {Plan 10}'!AS$15)),"",'III_Plan comp 438.68 {Plan 10}'!AS$15&amp;analysismethod8)</f>
        <v xml:space="preserve">Revealed Shopper: Network Participation &amp; Appointment Availability; 
</v>
      </c>
      <c r="DA131" s="251" t="str">
        <f>IF(ISNUMBER(FIND(analysismethod8,'III_Plan comp 438.68 {Plan 10}'!AT$15)),"",'III_Plan comp 438.68 {Plan 10}'!AT$15&amp;analysismethod8)</f>
        <v xml:space="preserve">Revealed Shopper: Network Participation &amp; Appointment Availability; 
</v>
      </c>
      <c r="DB131" s="251" t="str">
        <f>IF(ISNUMBER(FIND(analysismethod8,'III_Plan comp 438.68 {Plan 10}'!AU$15)),"",'III_Plan comp 438.68 {Plan 10}'!AU$15&amp;analysismethod8)</f>
        <v xml:space="preserve">Revealed Shopper: Network Participation &amp; Appointment Availability; 
</v>
      </c>
      <c r="DC131" s="251" t="str">
        <f>IF(ISNUMBER(FIND(analysismethod8,'III_Plan comp 438.68 {Plan 10}'!AV$15)),"",'III_Plan comp 438.68 {Plan 10}'!AV$15&amp;analysismethod8)</f>
        <v xml:space="preserve">Revealed Shopper: Network Participation &amp; Appointment Availability; 
</v>
      </c>
      <c r="DD131" s="251" t="str">
        <f>IF(ISNUMBER(FIND(analysismethod8,'III_Plan comp 438.68 {Plan 10}'!AW$15)),"",'III_Plan comp 438.68 {Plan 10}'!AW$15&amp;analysismethod8)</f>
        <v xml:space="preserve">Revealed Shopper: Network Participation &amp; Appointment Availability; 
</v>
      </c>
      <c r="DE131" s="251" t="str">
        <f>IF(ISNUMBER(FIND(analysismethod8,'III_Plan comp 438.68 {Plan 10}'!AX$15)),"",'III_Plan comp 438.68 {Plan 10}'!AX$15&amp;analysismethod8)</f>
        <v xml:space="preserve">Revealed Shopper: Network Participation &amp; Appointment Availability; 
</v>
      </c>
      <c r="DF131" s="251" t="str">
        <f>IF(ISNUMBER(FIND(analysismethod8,'III_Plan comp 438.68 {Plan 10}'!AY$15)),"",'III_Plan comp 438.68 {Plan 10}'!AY$15&amp;analysismethod8)</f>
        <v xml:space="preserve">Revealed Shopper: Network Participation &amp; Appointment Availability; 
</v>
      </c>
      <c r="DG131" s="251" t="str">
        <f>IF(ISNUMBER(FIND(analysismethod8,'III_Plan comp 438.68 {Plan 10}'!AZ$15)),"",'III_Plan comp 438.68 {Plan 10}'!AZ$15&amp;analysismethod8)</f>
        <v xml:space="preserve">Revealed Shopper: Network Participation &amp; Appointment Availability; 
</v>
      </c>
      <c r="DH131" s="251" t="str">
        <f>IF(ISNUMBER(FIND(analysismethod8,'III_Plan comp 438.68 {Plan 10}'!BA$15)),"",'III_Plan comp 438.68 {Plan 10}'!BA$15&amp;analysismethod8)</f>
        <v xml:space="preserve">Revealed Shopper: Network Participation &amp; Appointment Availability; 
</v>
      </c>
      <c r="DI131" s="251" t="str">
        <f>IF(ISNUMBER(FIND(analysismethod8,'III_Plan comp 438.68 {Plan 10}'!BB$15)),"",'III_Plan comp 438.68 {Plan 10}'!BB$15&amp;analysismethod8)</f>
        <v xml:space="preserve">Revealed Shopper: Network Participation &amp; Appointment Availability; 
</v>
      </c>
      <c r="DJ131" s="251" t="str">
        <f>IF(ISNUMBER(FIND(analysismethod8,'III_Plan comp 438.68 {Plan 10}'!BC$15)),"",'III_Plan comp 438.68 {Plan 10}'!BC$15&amp;analysismethod8)</f>
        <v xml:space="preserve">Revealed Shopper: Network Participation &amp; Appointment Availability; 
</v>
      </c>
      <c r="DK131" s="251" t="str">
        <f>IF(ISNUMBER(FIND(analysismethod8,'III_Plan comp 438.68 {Plan 10}'!BD$15)),"",'III_Plan comp 438.68 {Plan 10}'!BD$15&amp;analysismethod8)</f>
        <v xml:space="preserve">Revealed Shopper: Network Participation &amp; Appointment Availability; 
</v>
      </c>
      <c r="DL131" s="251" t="str">
        <f>IF(ISNUMBER(FIND(analysismethod8,'III_Plan comp 438.68 {Plan 10}'!BE$15)),"",'III_Plan comp 438.68 {Plan 10}'!BE$15&amp;analysismethod8)</f>
        <v xml:space="preserve">Revealed Shopper: Network Participation &amp; Appointment Availability; 
</v>
      </c>
      <c r="DM131" s="251" t="str">
        <f>IF(ISNUMBER(FIND(analysismethod8,'III_Plan comp 438.68 {Plan 10}'!BF$15)),"",'III_Plan comp 438.68 {Plan 10}'!BF$15&amp;analysismethod8)</f>
        <v xml:space="preserve">Revealed Shopper: Network Participation &amp; Appointment Availability; 
</v>
      </c>
      <c r="DN131" s="251" t="str">
        <f>IF(ISNUMBER(FIND(analysismethod8,'III_Plan comp 438.68 {Plan 10}'!BG$15)),"",'III_Plan comp 438.68 {Plan 10}'!BG$15&amp;analysismethod8)</f>
        <v xml:space="preserve">Revealed Shopper: Network Participation &amp; Appointment Availability; 
</v>
      </c>
      <c r="DO131" s="251" t="str">
        <f>IF(ISNUMBER(FIND(analysismethod8,'III_Plan comp 438.68 {Plan 10}'!BH$15)),"",'III_Plan comp 438.68 {Plan 10}'!BH$15&amp;analysismethod8)</f>
        <v xml:space="preserve">Revealed Shopper: Network Participation &amp; Appointment Availability; 
</v>
      </c>
      <c r="DP131" s="251" t="str">
        <f>IF(ISNUMBER(FIND(analysismethod8,'III_Plan comp 438.68 {Plan 10}'!BI$15)),"",'III_Plan comp 438.68 {Plan 10}'!BI$15&amp;analysismethod8)</f>
        <v xml:space="preserve">Revealed Shopper: Network Participation &amp; Appointment Availability; 
</v>
      </c>
      <c r="DQ131" s="251" t="str">
        <f>IF(ISNUMBER(FIND(analysismethod8,'III_Plan comp 438.68 {Plan 10}'!BJ$15)),"",'III_Plan comp 438.68 {Plan 10}'!BJ$15&amp;analysismethod8)</f>
        <v xml:space="preserve">Revealed Shopper: Network Participation &amp; Appointment Availability; 
</v>
      </c>
      <c r="DR131" s="251" t="str">
        <f>IF(ISNUMBER(FIND(analysismethod8,'III_Plan comp 438.68 {Plan 10}'!BK$15)),"",'III_Plan comp 438.68 {Plan 10}'!BK$15&amp;analysismethod8)</f>
        <v xml:space="preserve">Revealed Shopper: Network Participation &amp; Appointment Availability; 
</v>
      </c>
      <c r="DS131" s="251" t="str">
        <f>IF(ISNUMBER(FIND(analysismethod8,'III_Plan comp 438.68 {Plan 10}'!BL$15)),"",'III_Plan comp 438.68 {Plan 10}'!BL$15&amp;analysismethod8)</f>
        <v xml:space="preserve">Revealed Shopper: Network Participation &amp; Appointment Availability; 
</v>
      </c>
      <c r="DT131" s="251" t="str">
        <f>IF(ISNUMBER(FIND(analysismethod8,'III_Plan comp 438.68 {Plan 10}'!BM$15)),"",'III_Plan comp 438.68 {Plan 10}'!BM$15&amp;analysismethod8)</f>
        <v xml:space="preserve">Revealed Shopper: Network Participation &amp; Appointment Availability; 
</v>
      </c>
      <c r="DU131" s="251" t="str">
        <f>IF(ISNUMBER(FIND(analysismethod8,'III_Plan comp 438.68 {Plan 10}'!BN$15)),"",'III_Plan comp 438.68 {Plan 10}'!BN$15&amp;analysismethod8)</f>
        <v xml:space="preserve">Revealed Shopper: Network Participation &amp; Appointment Availability; 
</v>
      </c>
      <c r="DV131" s="251" t="str">
        <f>IF(ISNUMBER(FIND(analysismethod8,'III_Plan comp 438.68 {Plan 10}'!BO$15)),"",'III_Plan comp 438.68 {Plan 10}'!BO$15&amp;analysismethod8)</f>
        <v xml:space="preserve">Revealed Shopper: Network Participation &amp; Appointment Availability; 
</v>
      </c>
      <c r="DW131" s="251" t="str">
        <f>IF(ISNUMBER(FIND(analysismethod8,'III_Plan comp 438.68 {Plan 10}'!BP$15)),"",'III_Plan comp 438.68 {Plan 10}'!BP$15&amp;analysismethod8)</f>
        <v xml:space="preserve">Revealed Shopper: Network Participation &amp; Appointment Availability; 
</v>
      </c>
      <c r="DX131" s="251" t="str">
        <f>IF(ISNUMBER(FIND(analysismethod8,'III_Plan comp 438.68 {Plan 10}'!BQ$15)),"",'III_Plan comp 438.68 {Plan 10}'!BQ$15&amp;analysismethod8)</f>
        <v xml:space="preserve">Revealed Shopper: Network Participation &amp; Appointment Availability; 
</v>
      </c>
      <c r="DY131" s="251" t="str">
        <f>IF(ISNUMBER(FIND(analysismethod8,'III_Plan comp 438.68 {Plan 10}'!BR$15)),"",'III_Plan comp 438.68 {Plan 10}'!BR$15&amp;analysismethod8)</f>
        <v xml:space="preserve">Revealed Shopper: Network Participation &amp; Appointment Availability; 
</v>
      </c>
      <c r="DZ131" s="251" t="str">
        <f>IF(ISNUMBER(FIND(analysismethod8,'III_Plan comp 438.68 {Plan 10}'!BS$15)),"",'III_Plan comp 438.68 {Plan 10}'!BS$15&amp;analysismethod8)</f>
        <v xml:space="preserve">Revealed Shopper: Network Participation &amp; Appointment Availability; 
</v>
      </c>
      <c r="EA131" s="251" t="str">
        <f>IF(ISNUMBER(FIND(analysismethod8,'III_Plan comp 438.68 {Plan 10}'!BT$15)),"",'III_Plan comp 438.68 {Plan 10}'!BT$15&amp;analysismethod8)</f>
        <v xml:space="preserve">Revealed Shopper: Network Participation &amp; Appointment Availability; 
</v>
      </c>
      <c r="EB131" s="251" t="str">
        <f>IF(ISNUMBER(FIND(analysismethod8,'III_Plan comp 438.68 {Plan 10}'!BU$15)),"",'III_Plan comp 438.68 {Plan 10}'!BU$15&amp;analysismethod8)</f>
        <v xml:space="preserve">Revealed Shopper: Network Participation &amp; Appointment Availability; 
</v>
      </c>
      <c r="EC131" s="251" t="str">
        <f>IF(ISNUMBER(FIND(analysismethod8,'III_Plan comp 438.68 {Plan 10}'!BV$15)),"",'III_Plan comp 438.68 {Plan 10}'!BV$15&amp;analysismethod8)</f>
        <v xml:space="preserve">Revealed Shopper: Network Participation &amp; Appointment Availability; 
</v>
      </c>
      <c r="ED131" s="251" t="str">
        <f>IF(ISNUMBER(FIND(analysismethod8,'III_Plan comp 438.68 {Plan 10}'!BW$15)),"",'III_Plan comp 438.68 {Plan 10}'!BW$15&amp;analysismethod8)</f>
        <v xml:space="preserve">Revealed Shopper: Network Participation &amp; Appointment Availability; 
</v>
      </c>
      <c r="EE131" s="251" t="str">
        <f>IF(ISNUMBER(FIND(analysismethod8,'III_Plan comp 438.68 {Plan 10}'!BX$15)),"",'III_Plan comp 438.68 {Plan 10}'!BX$15&amp;analysismethod8)</f>
        <v xml:space="preserve">Revealed Shopper: Network Participation &amp; Appointment Availability; 
</v>
      </c>
      <c r="EF131" s="251" t="str">
        <f>IF(ISNUMBER(FIND(analysismethod8,'III_Plan comp 438.68 {Plan 10}'!BY$15)),"",'III_Plan comp 438.68 {Plan 10}'!BY$15&amp;analysismethod8)</f>
        <v xml:space="preserve">Revealed Shopper: Network Participation &amp; Appointment Availability; 
</v>
      </c>
      <c r="EG131" s="251" t="str">
        <f>IF(ISNUMBER(FIND(analysismethod8,'III_Plan comp 438.68 {Plan 10}'!BZ$15)),"",'III_Plan comp 438.68 {Plan 10}'!BZ$15&amp;analysismethod8)</f>
        <v xml:space="preserve">Revealed Shopper: Network Participation &amp; Appointment Availability; 
</v>
      </c>
      <c r="EH131" s="251" t="str">
        <f>IF(ISNUMBER(FIND(analysismethod8,'III_Plan comp 438.68 {Plan 10}'!CA$15)),"",'III_Plan comp 438.68 {Plan 10}'!CA$15&amp;analysismethod8)</f>
        <v xml:space="preserve">Revealed Shopper: Network Participation &amp; Appointment Availability; 
</v>
      </c>
      <c r="EI131" s="251" t="str">
        <f>IF(ISNUMBER(FIND(analysismethod8,'III_Plan comp 438.68 {Plan 10}'!CB$15)),"",'III_Plan comp 438.68 {Plan 10}'!CB$15&amp;analysismethod8)</f>
        <v xml:space="preserve">Revealed Shopper: Network Participation &amp; Appointment Availability; 
</v>
      </c>
      <c r="EJ131" s="251" t="str">
        <f>IF(ISNUMBER(FIND(analysismethod8,'III_Plan comp 438.68 {Plan 10}'!CC$15)),"",'III_Plan comp 438.68 {Plan 10}'!CC$15&amp;analysismethod8)</f>
        <v xml:space="preserve">Revealed Shopper: Network Participation &amp; Appointment Availability; 
</v>
      </c>
      <c r="EK131" s="251" t="str">
        <f>IF(ISNUMBER(FIND(analysismethod8,'III_Plan comp 438.68 {Plan 10}'!CD$15)),"",'III_Plan comp 438.68 {Plan 10}'!CD$15&amp;analysismethod8)</f>
        <v xml:space="preserve">Revealed Shopper: Network Participation &amp; Appointment Availability; 
</v>
      </c>
      <c r="EL131" s="251" t="str">
        <f>IF(ISNUMBER(FIND(analysismethod8,'III_Plan comp 438.68 {Plan 10}'!CE$15)),"",'III_Plan comp 438.68 {Plan 10}'!CE$15&amp;analysismethod8)</f>
        <v xml:space="preserve">Revealed Shopper: Network Participation &amp; Appointment Availability; 
</v>
      </c>
      <c r="EM131" s="251" t="str">
        <f>IF(ISNUMBER(FIND(analysismethod8,'III_Plan comp 438.68 {Plan 10}'!CF$15)),"",'III_Plan comp 438.68 {Plan 10}'!CF$15&amp;analysismethod8)</f>
        <v xml:space="preserve">Revealed Shopper: Network Participation &amp; Appointment Availability; 
</v>
      </c>
      <c r="EN131" s="251" t="str">
        <f>IF(ISNUMBER(FIND(analysismethod8,'III_Plan comp 438.68 {Plan 10}'!CG$15)),"",'III_Plan comp 438.68 {Plan 10}'!CG$15&amp;analysismethod8)</f>
        <v xml:space="preserve">Revealed Shopper: Network Participation &amp; Appointment Availability; 
</v>
      </c>
      <c r="EO131" s="251" t="str">
        <f>IF(ISNUMBER(FIND(analysismethod8,'III_Plan comp 438.68 {Plan 10}'!CH$15)),"",'III_Plan comp 438.68 {Plan 10}'!CH$15&amp;analysismethod8)</f>
        <v xml:space="preserve">Revealed Shopper: Network Participation &amp; Appointment Availability; 
</v>
      </c>
      <c r="EP131" s="251" t="str">
        <f>IF(ISNUMBER(FIND(analysismethod8,'III_Plan comp 438.68 {Plan 10}'!CI$15)),"",'III_Plan comp 438.68 {Plan 10}'!CI$15&amp;analysismethod8)</f>
        <v xml:space="preserve">Revealed Shopper: Network Participation &amp; Appointment Availability; 
</v>
      </c>
      <c r="EQ131" s="251" t="str">
        <f>IF(ISNUMBER(FIND(analysismethod8,'III_Plan comp 438.68 {Plan 10}'!CJ$15)),"",'III_Plan comp 438.68 {Plan 10}'!CJ$15&amp;analysismethod8)</f>
        <v xml:space="preserve">Revealed Shopper: Network Participation &amp; Appointment Availability; 
</v>
      </c>
      <c r="ER131" s="251" t="str">
        <f>IF(ISNUMBER(FIND(analysismethod8,'III_Plan comp 438.68 {Plan 10}'!CK$15)),"",'III_Plan comp 438.68 {Plan 10}'!CK$15&amp;analysismethod8)</f>
        <v xml:space="preserve">Revealed Shopper: Network Participation &amp; Appointment Availability; 
</v>
      </c>
      <c r="ES131" s="251" t="str">
        <f>IF(ISNUMBER(FIND(analysismethod8,'III_Plan comp 438.68 {Plan 10}'!CL$15)),"",'III_Plan comp 438.68 {Plan 10}'!CL$15&amp;analysismethod8)</f>
        <v xml:space="preserve">Revealed Shopper: Network Participation &amp; Appointment Availability; 
</v>
      </c>
      <c r="ET131" s="251" t="str">
        <f>IF(ISNUMBER(FIND(analysismethod8,'III_Plan comp 438.68 {Plan 10}'!CM$15)),"",'III_Plan comp 438.68 {Plan 10}'!CM$15&amp;analysismethod8)</f>
        <v xml:space="preserve">Revealed Shopper: Network Participation &amp; Appointment Availability; 
</v>
      </c>
      <c r="EU131" s="251" t="str">
        <f>IF(ISNUMBER(FIND(analysismethod8,'III_Plan comp 438.68 {Plan 10}'!CN$15)),"",'III_Plan comp 438.68 {Plan 10}'!CN$15&amp;analysismethod8)</f>
        <v xml:space="preserve">Revealed Shopper: Network Participation &amp; Appointment Availability; 
</v>
      </c>
      <c r="EV131" s="251" t="str">
        <f>IF(ISNUMBER(FIND(analysismethod8,'III_Plan comp 438.68 {Plan 10}'!CO$15)),"",'III_Plan comp 438.68 {Plan 10}'!CO$15&amp;analysismethod8)</f>
        <v xml:space="preserve">Revealed Shopper: Network Participation &amp; Appointment Availability; 
</v>
      </c>
      <c r="EW131" s="251" t="str">
        <f>IF(ISNUMBER(FIND(analysismethod8,'III_Plan comp 438.68 {Plan 10}'!CP$15)),"",'III_Plan comp 438.68 {Plan 10}'!CP$15&amp;analysismethod8)</f>
        <v xml:space="preserve">Revealed Shopper: Network Participation &amp; Appointment Availability; 
</v>
      </c>
      <c r="EX131" s="251" t="str">
        <f>IF(ISNUMBER(FIND(analysismethod8,'III_Plan comp 438.68 {Plan 10}'!CQ$15)),"",'III_Plan comp 438.68 {Plan 10}'!CQ$15&amp;analysismethod8)</f>
        <v xml:space="preserve">Revealed Shopper: Network Participation &amp; Appointment Availability; 
</v>
      </c>
      <c r="EY131" s="251" t="str">
        <f>IF(ISNUMBER(FIND(analysismethod8,'III_Plan comp 438.68 {Plan 10}'!CR$15)),"",'III_Plan comp 438.68 {Plan 10}'!CR$15&amp;analysismethod8)</f>
        <v xml:space="preserve">Revealed Shopper: Network Participation &amp; Appointment Availability; 
</v>
      </c>
      <c r="EZ131" s="251" t="str">
        <f>IF(ISNUMBER(FIND(analysismethod8,'III_Plan comp 438.68 {Plan 10}'!CS$15)),"",'III_Plan comp 438.68 {Plan 10}'!CS$15&amp;analysismethod8)</f>
        <v xml:space="preserve">Revealed Shopper: Network Participation &amp; Appointment Availability; 
</v>
      </c>
      <c r="FA131" s="251" t="str">
        <f>IF(ISNUMBER(FIND(analysismethod8,'III_Plan comp 438.68 {Plan 10}'!CT$15)),"",'III_Plan comp 438.68 {Plan 10}'!CT$15&amp;analysismethod8)</f>
        <v xml:space="preserve">Revealed Shopper: Network Participation &amp; Appointment Availability; 
</v>
      </c>
      <c r="FB131" s="251" t="str">
        <f>IF(ISNUMBER(FIND(analysismethod8,'III_Plan comp 438.68 {Plan 10}'!CU$15)),"",'III_Plan comp 438.68 {Plan 10}'!CU$15&amp;analysismethod8)</f>
        <v xml:space="preserve">Revealed Shopper: Network Participation &amp; Appointment Availability; 
</v>
      </c>
      <c r="FC131" s="251" t="str">
        <f>IF(ISNUMBER(FIND(analysismethod8,'III_Plan comp 438.68 {Plan 10}'!CV$15)),"",'III_Plan comp 438.68 {Plan 10}'!CV$15&amp;analysismethod8)</f>
        <v xml:space="preserve">Revealed Shopper: Network Participation &amp; Appointment Availability; 
</v>
      </c>
      <c r="FD131" s="251" t="str">
        <f>IF(ISNUMBER(FIND(analysismethod8,'III_Plan comp 438.68 {Plan 10}'!CW$15)),"",'III_Plan comp 438.68 {Plan 10}'!CW$15&amp;analysismethod8)</f>
        <v xml:space="preserve">Revealed Shopper: Network Participation &amp; Appointment Availability; 
</v>
      </c>
      <c r="FE131" s="251" t="str">
        <f>IF(ISNUMBER(FIND(analysismethod8,'III_Plan comp 438.68 {Plan 10}'!CX$15)),"",'III_Plan comp 438.68 {Plan 10}'!CX$15&amp;analysismethod8)</f>
        <v xml:space="preserve">Revealed Shopper: Network Participation &amp; Appointment Availability; 
</v>
      </c>
      <c r="FF131" s="251" t="str">
        <f>IF(ISNUMBER(FIND(analysismethod8,'III_Plan comp 438.68 {Plan 10}'!CY$15)),"",'III_Plan comp 438.68 {Plan 10}'!CY$15&amp;analysismethod8)</f>
        <v xml:space="preserve">Revealed Shopper: Network Participation &amp; Appointment Availability; 
</v>
      </c>
      <c r="FG131" s="251" t="str">
        <f>IF(ISNUMBER(FIND(analysismethod8,'III_Plan comp 438.68 {Plan 10}'!CZ$15)),"",'III_Plan comp 438.68 {Plan 10}'!CZ$15&amp;analysismethod8)</f>
        <v xml:space="preserve">Revealed Shopper: Network Participation &amp; Appointment Availability;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FTE Ratio Analysis; 
</v>
      </c>
      <c r="BM132" s="251" t="str">
        <f>IF(ISNUMBER(FIND(analysismethod9,'III_Plan comp 438.68 {Plan 10}'!F$15)),"",'III_Plan comp 438.68 {Plan 10}'!F$15&amp;analysismethod9)</f>
        <v xml:space="preserve">FTE Ratio Analysis; 
</v>
      </c>
      <c r="BN132" s="251" t="str">
        <f>IF(ISNUMBER(FIND(analysismethod9,'III_Plan comp 438.68 {Plan 10}'!G$15)),"",'III_Plan comp 438.68 {Plan 10}'!G$15&amp;analysismethod9)</f>
        <v xml:space="preserve">FTE Ratio Analysis; 
</v>
      </c>
      <c r="BO132" s="251" t="str">
        <f>IF(ISNUMBER(FIND(analysismethod9,'III_Plan comp 438.68 {Plan 10}'!H$15)),"",'III_Plan comp 438.68 {Plan 10}'!H$15&amp;analysismethod9)</f>
        <v xml:space="preserve">FTE Ratio Analysis; 
</v>
      </c>
      <c r="BP132" s="251" t="str">
        <f>IF(ISNUMBER(FIND(analysismethod9,'III_Plan comp 438.68 {Plan 10}'!I$15)),"",'III_Plan comp 438.68 {Plan 10}'!I$15&amp;analysismethod9)</f>
        <v xml:space="preserve">FTE Ratio Analysis; 
</v>
      </c>
      <c r="BQ132" s="251" t="str">
        <f>IF(ISNUMBER(FIND(analysismethod9,'III_Plan comp 438.68 {Plan 10}'!J$15)),"",'III_Plan comp 438.68 {Plan 10}'!J$15&amp;analysismethod9)</f>
        <v xml:space="preserve">FTE Ratio Analysis; 
</v>
      </c>
      <c r="BR132" s="251" t="str">
        <f>IF(ISNUMBER(FIND(analysismethod9,'III_Plan comp 438.68 {Plan 10}'!K$15)),"",'III_Plan comp 438.68 {Plan 10}'!K$15&amp;analysismethod9)</f>
        <v xml:space="preserve">FTE Ratio Analysis; 
</v>
      </c>
      <c r="BS132" s="251" t="str">
        <f>IF(ISNUMBER(FIND(analysismethod9,'III_Plan comp 438.68 {Plan 10}'!L$15)),"",'III_Plan comp 438.68 {Plan 10}'!L$15&amp;analysismethod9)</f>
        <v xml:space="preserve">FTE Ratio Analysis; 
</v>
      </c>
      <c r="BT132" s="251" t="str">
        <f>IF(ISNUMBER(FIND(analysismethod9,'III_Plan comp 438.68 {Plan 10}'!M$15)),"",'III_Plan comp 438.68 {Plan 10}'!M$15&amp;analysismethod9)</f>
        <v xml:space="preserve">FTE Ratio Analysis; 
</v>
      </c>
      <c r="BU132" s="251" t="str">
        <f>IF(ISNUMBER(FIND(analysismethod9,'III_Plan comp 438.68 {Plan 10}'!N$15)),"",'III_Plan comp 438.68 {Plan 10}'!N$15&amp;analysismethod9)</f>
        <v xml:space="preserve">FTE Ratio Analysis; 
</v>
      </c>
      <c r="BV132" s="251" t="str">
        <f>IF(ISNUMBER(FIND(analysismethod9,'III_Plan comp 438.68 {Plan 10}'!O$15)),"",'III_Plan comp 438.68 {Plan 10}'!O$15&amp;analysismethod9)</f>
        <v xml:space="preserve">FTE Ratio Analysis; 
</v>
      </c>
      <c r="BW132" s="251" t="str">
        <f>IF(ISNUMBER(FIND(analysismethod9,'III_Plan comp 438.68 {Plan 10}'!P$15)),"",'III_Plan comp 438.68 {Plan 10}'!P$15&amp;analysismethod9)</f>
        <v xml:space="preserve">FTE Ratio Analysis; 
</v>
      </c>
      <c r="BX132" s="251" t="str">
        <f>IF(ISNUMBER(FIND(analysismethod9,'III_Plan comp 438.68 {Plan 10}'!Q$15)),"",'III_Plan comp 438.68 {Plan 10}'!Q$15&amp;analysismethod9)</f>
        <v xml:space="preserve">FTE Ratio Analysis; 
</v>
      </c>
      <c r="BY132" s="251" t="str">
        <f>IF(ISNUMBER(FIND(analysismethod9,'III_Plan comp 438.68 {Plan 10}'!R$15)),"",'III_Plan comp 438.68 {Plan 10}'!R$15&amp;analysismethod9)</f>
        <v xml:space="preserve">FTE Ratio Analysis; 
</v>
      </c>
      <c r="BZ132" s="251" t="str">
        <f>IF(ISNUMBER(FIND(analysismethod9,'III_Plan comp 438.68 {Plan 10}'!S$15)),"",'III_Plan comp 438.68 {Plan 10}'!S$15&amp;analysismethod9)</f>
        <v xml:space="preserve">FTE Ratio Analysis; 
</v>
      </c>
      <c r="CA132" s="251" t="str">
        <f>IF(ISNUMBER(FIND(analysismethod9,'III_Plan comp 438.68 {Plan 10}'!T$15)),"",'III_Plan comp 438.68 {Plan 10}'!T$15&amp;analysismethod9)</f>
        <v xml:space="preserve">FTE Ratio Analysis; 
</v>
      </c>
      <c r="CB132" s="251" t="str">
        <f>IF(ISNUMBER(FIND(analysismethod9,'III_Plan comp 438.68 {Plan 10}'!U$15)),"",'III_Plan comp 438.68 {Plan 10}'!U$15&amp;analysismethod9)</f>
        <v xml:space="preserve">FTE Ratio Analysis; 
</v>
      </c>
      <c r="CC132" s="251" t="str">
        <f>IF(ISNUMBER(FIND(analysismethod9,'III_Plan comp 438.68 {Plan 10}'!V$15)),"",'III_Plan comp 438.68 {Plan 10}'!V$15&amp;analysismethod9)</f>
        <v xml:space="preserve">FTE Ratio Analysis; 
</v>
      </c>
      <c r="CD132" s="251" t="str">
        <f>IF(ISNUMBER(FIND(analysismethod9,'III_Plan comp 438.68 {Plan 10}'!W$15)),"",'III_Plan comp 438.68 {Plan 10}'!W$15&amp;analysismethod9)</f>
        <v xml:space="preserve">FTE Ratio Analysis; 
</v>
      </c>
      <c r="CE132" s="251" t="str">
        <f>IF(ISNUMBER(FIND(analysismethod9,'III_Plan comp 438.68 {Plan 10}'!X$15)),"",'III_Plan comp 438.68 {Plan 10}'!X$15&amp;analysismethod9)</f>
        <v xml:space="preserve">FTE Ratio Analysis; 
</v>
      </c>
      <c r="CF132" s="251" t="str">
        <f>IF(ISNUMBER(FIND(analysismethod9,'III_Plan comp 438.68 {Plan 10}'!Y$15)),"",'III_Plan comp 438.68 {Plan 10}'!Y$15&amp;analysismethod9)</f>
        <v xml:space="preserve">FTE Ratio Analysis; 
</v>
      </c>
      <c r="CG132" s="251" t="str">
        <f>IF(ISNUMBER(FIND(analysismethod9,'III_Plan comp 438.68 {Plan 10}'!Z$15)),"",'III_Plan comp 438.68 {Plan 10}'!Z$15&amp;analysismethod9)</f>
        <v xml:space="preserve">FTE Ratio Analysis; 
</v>
      </c>
      <c r="CH132" s="251" t="str">
        <f>IF(ISNUMBER(FIND(analysismethod9,'III_Plan comp 438.68 {Plan 10}'!AA$15)),"",'III_Plan comp 438.68 {Plan 10}'!AA$15&amp;analysismethod9)</f>
        <v xml:space="preserve">FTE Ratio Analysis; 
</v>
      </c>
      <c r="CI132" s="251" t="str">
        <f>IF(ISNUMBER(FIND(analysismethod9,'III_Plan comp 438.68 {Plan 10}'!AB$15)),"",'III_Plan comp 438.68 {Plan 10}'!AB$15&amp;analysismethod9)</f>
        <v xml:space="preserve">FTE Ratio Analysis; 
</v>
      </c>
      <c r="CJ132" s="251" t="str">
        <f>IF(ISNUMBER(FIND(analysismethod9,'III_Plan comp 438.68 {Plan 10}'!AC$15)),"",'III_Plan comp 438.68 {Plan 10}'!AC$15&amp;analysismethod9)</f>
        <v xml:space="preserve">FTE Ratio Analysis; 
</v>
      </c>
      <c r="CK132" s="251" t="str">
        <f>IF(ISNUMBER(FIND(analysismethod9,'III_Plan comp 438.68 {Plan 10}'!AD$15)),"",'III_Plan comp 438.68 {Plan 10}'!AD$15&amp;analysismethod9)</f>
        <v xml:space="preserve">FTE Ratio Analysis; 
</v>
      </c>
      <c r="CL132" s="251" t="str">
        <f>IF(ISNUMBER(FIND(analysismethod9,'III_Plan comp 438.68 {Plan 10}'!AE$15)),"",'III_Plan comp 438.68 {Plan 10}'!AE$15&amp;analysismethod9)</f>
        <v xml:space="preserve">FTE Ratio Analysis; 
</v>
      </c>
      <c r="CM132" s="251" t="str">
        <f>IF(ISNUMBER(FIND(analysismethod9,'III_Plan comp 438.68 {Plan 10}'!AF$15)),"",'III_Plan comp 438.68 {Plan 10}'!AF$15&amp;analysismethod9)</f>
        <v xml:space="preserve">FTE Ratio Analysis; 
</v>
      </c>
      <c r="CN132" s="251" t="str">
        <f>IF(ISNUMBER(FIND(analysismethod9,'III_Plan comp 438.68 {Plan 10}'!AG$15)),"",'III_Plan comp 438.68 {Plan 10}'!AG$15&amp;analysismethod9)</f>
        <v xml:space="preserve">FTE Ratio Analysis; 
</v>
      </c>
      <c r="CO132" s="251" t="str">
        <f>IF(ISNUMBER(FIND(analysismethod9,'III_Plan comp 438.68 {Plan 10}'!AH$15)),"",'III_Plan comp 438.68 {Plan 10}'!AH$15&amp;analysismethod9)</f>
        <v xml:space="preserve">FTE Ratio Analysis; 
</v>
      </c>
      <c r="CP132" s="251" t="str">
        <f>IF(ISNUMBER(FIND(analysismethod9,'III_Plan comp 438.68 {Plan 10}'!AI$15)),"",'III_Plan comp 438.68 {Plan 10}'!AI$15&amp;analysismethod9)</f>
        <v xml:space="preserve">FTE Ratio Analysis; 
</v>
      </c>
      <c r="CQ132" s="251" t="str">
        <f>IF(ISNUMBER(FIND(analysismethod9,'III_Plan comp 438.68 {Plan 10}'!AJ$15)),"",'III_Plan comp 438.68 {Plan 10}'!AJ$15&amp;analysismethod9)</f>
        <v xml:space="preserve">FTE Ratio Analysis; 
</v>
      </c>
      <c r="CR132" s="251" t="str">
        <f>IF(ISNUMBER(FIND(analysismethod9,'III_Plan comp 438.68 {Plan 10}'!AK$15)),"",'III_Plan comp 438.68 {Plan 10}'!AK$15&amp;analysismethod9)</f>
        <v xml:space="preserve">FTE Ratio Analysis; 
</v>
      </c>
      <c r="CS132" s="251" t="str">
        <f>IF(ISNUMBER(FIND(analysismethod9,'III_Plan comp 438.68 {Plan 10}'!AL$15)),"",'III_Plan comp 438.68 {Plan 10}'!AL$15&amp;analysismethod9)</f>
        <v xml:space="preserve">FTE Ratio Analysis; 
</v>
      </c>
      <c r="CT132" s="251" t="str">
        <f>IF(ISNUMBER(FIND(analysismethod9,'III_Plan comp 438.68 {Plan 10}'!AM$15)),"",'III_Plan comp 438.68 {Plan 10}'!AM$15&amp;analysismethod9)</f>
        <v xml:space="preserve">FTE Ratio Analysis; 
</v>
      </c>
      <c r="CU132" s="251" t="str">
        <f>IF(ISNUMBER(FIND(analysismethod9,'III_Plan comp 438.68 {Plan 10}'!AN$15)),"",'III_Plan comp 438.68 {Plan 10}'!AN$15&amp;analysismethod9)</f>
        <v xml:space="preserve">FTE Ratio Analysis; 
</v>
      </c>
      <c r="CV132" s="251" t="str">
        <f>IF(ISNUMBER(FIND(analysismethod9,'III_Plan comp 438.68 {Plan 10}'!AO$15)),"",'III_Plan comp 438.68 {Plan 10}'!AO$15&amp;analysismethod9)</f>
        <v xml:space="preserve">FTE Ratio Analysis; 
</v>
      </c>
      <c r="CW132" s="251" t="str">
        <f>IF(ISNUMBER(FIND(analysismethod9,'III_Plan comp 438.68 {Plan 10}'!AP$15)),"",'III_Plan comp 438.68 {Plan 10}'!AP$15&amp;analysismethod9)</f>
        <v xml:space="preserve">FTE Ratio Analysis; 
</v>
      </c>
      <c r="CX132" s="251" t="str">
        <f>IF(ISNUMBER(FIND(analysismethod9,'III_Plan comp 438.68 {Plan 10}'!AQ$15)),"",'III_Plan comp 438.68 {Plan 10}'!AQ$15&amp;analysismethod9)</f>
        <v xml:space="preserve">FTE Ratio Analysis; 
</v>
      </c>
      <c r="CY132" s="251" t="str">
        <f>IF(ISNUMBER(FIND(analysismethod9,'III_Plan comp 438.68 {Plan 10}'!AR$15)),"",'III_Plan comp 438.68 {Plan 10}'!AR$15&amp;analysismethod9)</f>
        <v xml:space="preserve">FTE Ratio Analysis; 
</v>
      </c>
      <c r="CZ132" s="251" t="str">
        <f>IF(ISNUMBER(FIND(analysismethod9,'III_Plan comp 438.68 {Plan 10}'!AS$15)),"",'III_Plan comp 438.68 {Plan 10}'!AS$15&amp;analysismethod9)</f>
        <v xml:space="preserve">FTE Ratio Analysis; 
</v>
      </c>
      <c r="DA132" s="251" t="str">
        <f>IF(ISNUMBER(FIND(analysismethod9,'III_Plan comp 438.68 {Plan 10}'!AT$15)),"",'III_Plan comp 438.68 {Plan 10}'!AT$15&amp;analysismethod9)</f>
        <v xml:space="preserve">FTE Ratio Analysis; 
</v>
      </c>
      <c r="DB132" s="251" t="str">
        <f>IF(ISNUMBER(FIND(analysismethod9,'III_Plan comp 438.68 {Plan 10}'!AU$15)),"",'III_Plan comp 438.68 {Plan 10}'!AU$15&amp;analysismethod9)</f>
        <v xml:space="preserve">FTE Ratio Analysis; 
</v>
      </c>
      <c r="DC132" s="251" t="str">
        <f>IF(ISNUMBER(FIND(analysismethod9,'III_Plan comp 438.68 {Plan 10}'!AV$15)),"",'III_Plan comp 438.68 {Plan 10}'!AV$15&amp;analysismethod9)</f>
        <v xml:space="preserve">FTE Ratio Analysis; 
</v>
      </c>
      <c r="DD132" s="251" t="str">
        <f>IF(ISNUMBER(FIND(analysismethod9,'III_Plan comp 438.68 {Plan 10}'!AW$15)),"",'III_Plan comp 438.68 {Plan 10}'!AW$15&amp;analysismethod9)</f>
        <v xml:space="preserve">FTE Ratio Analysis; 
</v>
      </c>
      <c r="DE132" s="251" t="str">
        <f>IF(ISNUMBER(FIND(analysismethod9,'III_Plan comp 438.68 {Plan 10}'!AX$15)),"",'III_Plan comp 438.68 {Plan 10}'!AX$15&amp;analysismethod9)</f>
        <v xml:space="preserve">FTE Ratio Analysis; 
</v>
      </c>
      <c r="DF132" s="251" t="str">
        <f>IF(ISNUMBER(FIND(analysismethod9,'III_Plan comp 438.68 {Plan 10}'!AY$15)),"",'III_Plan comp 438.68 {Plan 10}'!AY$15&amp;analysismethod9)</f>
        <v xml:space="preserve">FTE Ratio Analysis; 
</v>
      </c>
      <c r="DG132" s="251" t="str">
        <f>IF(ISNUMBER(FIND(analysismethod9,'III_Plan comp 438.68 {Plan 10}'!AZ$15)),"",'III_Plan comp 438.68 {Plan 10}'!AZ$15&amp;analysismethod9)</f>
        <v xml:space="preserve">FTE Ratio Analysis; 
</v>
      </c>
      <c r="DH132" s="251" t="str">
        <f>IF(ISNUMBER(FIND(analysismethod9,'III_Plan comp 438.68 {Plan 10}'!BA$15)),"",'III_Plan comp 438.68 {Plan 10}'!BA$15&amp;analysismethod9)</f>
        <v xml:space="preserve">FTE Ratio Analysis; 
</v>
      </c>
      <c r="DI132" s="251" t="str">
        <f>IF(ISNUMBER(FIND(analysismethod9,'III_Plan comp 438.68 {Plan 10}'!BB$15)),"",'III_Plan comp 438.68 {Plan 10}'!BB$15&amp;analysismethod9)</f>
        <v xml:space="preserve">FTE Ratio Analysis; 
</v>
      </c>
      <c r="DJ132" s="251" t="str">
        <f>IF(ISNUMBER(FIND(analysismethod9,'III_Plan comp 438.68 {Plan 10}'!BC$15)),"",'III_Plan comp 438.68 {Plan 10}'!BC$15&amp;analysismethod9)</f>
        <v xml:space="preserve">FTE Ratio Analysis; 
</v>
      </c>
      <c r="DK132" s="251" t="str">
        <f>IF(ISNUMBER(FIND(analysismethod9,'III_Plan comp 438.68 {Plan 10}'!BD$15)),"",'III_Plan comp 438.68 {Plan 10}'!BD$15&amp;analysismethod9)</f>
        <v xml:space="preserve">FTE Ratio Analysis; 
</v>
      </c>
      <c r="DL132" s="251" t="str">
        <f>IF(ISNUMBER(FIND(analysismethod9,'III_Plan comp 438.68 {Plan 10}'!BE$15)),"",'III_Plan comp 438.68 {Plan 10}'!BE$15&amp;analysismethod9)</f>
        <v xml:space="preserve">FTE Ratio Analysis; 
</v>
      </c>
      <c r="DM132" s="251" t="str">
        <f>IF(ISNUMBER(FIND(analysismethod9,'III_Plan comp 438.68 {Plan 10}'!BF$15)),"",'III_Plan comp 438.68 {Plan 10}'!BF$15&amp;analysismethod9)</f>
        <v xml:space="preserve">FTE Ratio Analysis; 
</v>
      </c>
      <c r="DN132" s="251" t="str">
        <f>IF(ISNUMBER(FIND(analysismethod9,'III_Plan comp 438.68 {Plan 10}'!BG$15)),"",'III_Plan comp 438.68 {Plan 10}'!BG$15&amp;analysismethod9)</f>
        <v xml:space="preserve">FTE Ratio Analysis; 
</v>
      </c>
      <c r="DO132" s="251" t="str">
        <f>IF(ISNUMBER(FIND(analysismethod9,'III_Plan comp 438.68 {Plan 10}'!BH$15)),"",'III_Plan comp 438.68 {Plan 10}'!BH$15&amp;analysismethod9)</f>
        <v xml:space="preserve">FTE Ratio Analysis; 
</v>
      </c>
      <c r="DP132" s="251" t="str">
        <f>IF(ISNUMBER(FIND(analysismethod9,'III_Plan comp 438.68 {Plan 10}'!BI$15)),"",'III_Plan comp 438.68 {Plan 10}'!BI$15&amp;analysismethod9)</f>
        <v xml:space="preserve">FTE Ratio Analysis; 
</v>
      </c>
      <c r="DQ132" s="251" t="str">
        <f>IF(ISNUMBER(FIND(analysismethod9,'III_Plan comp 438.68 {Plan 10}'!BJ$15)),"",'III_Plan comp 438.68 {Plan 10}'!BJ$15&amp;analysismethod9)</f>
        <v xml:space="preserve">FTE Ratio Analysis; 
</v>
      </c>
      <c r="DR132" s="251" t="str">
        <f>IF(ISNUMBER(FIND(analysismethod9,'III_Plan comp 438.68 {Plan 10}'!BK$15)),"",'III_Plan comp 438.68 {Plan 10}'!BK$15&amp;analysismethod9)</f>
        <v xml:space="preserve">FTE Ratio Analysis; 
</v>
      </c>
      <c r="DS132" s="251" t="str">
        <f>IF(ISNUMBER(FIND(analysismethod9,'III_Plan comp 438.68 {Plan 10}'!BL$15)),"",'III_Plan comp 438.68 {Plan 10}'!BL$15&amp;analysismethod9)</f>
        <v xml:space="preserve">FTE Ratio Analysis; 
</v>
      </c>
      <c r="DT132" s="251" t="str">
        <f>IF(ISNUMBER(FIND(analysismethod9,'III_Plan comp 438.68 {Plan 10}'!BM$15)),"",'III_Plan comp 438.68 {Plan 10}'!BM$15&amp;analysismethod9)</f>
        <v xml:space="preserve">FTE Ratio Analysis; 
</v>
      </c>
      <c r="DU132" s="251" t="str">
        <f>IF(ISNUMBER(FIND(analysismethod9,'III_Plan comp 438.68 {Plan 10}'!BN$15)),"",'III_Plan comp 438.68 {Plan 10}'!BN$15&amp;analysismethod9)</f>
        <v xml:space="preserve">FTE Ratio Analysis; 
</v>
      </c>
      <c r="DV132" s="251" t="str">
        <f>IF(ISNUMBER(FIND(analysismethod9,'III_Plan comp 438.68 {Plan 10}'!BO$15)),"",'III_Plan comp 438.68 {Plan 10}'!BO$15&amp;analysismethod9)</f>
        <v xml:space="preserve">FTE Ratio Analysis; 
</v>
      </c>
      <c r="DW132" s="251" t="str">
        <f>IF(ISNUMBER(FIND(analysismethod9,'III_Plan comp 438.68 {Plan 10}'!BP$15)),"",'III_Plan comp 438.68 {Plan 10}'!BP$15&amp;analysismethod9)</f>
        <v xml:space="preserve">FTE Ratio Analysis; 
</v>
      </c>
      <c r="DX132" s="251" t="str">
        <f>IF(ISNUMBER(FIND(analysismethod9,'III_Plan comp 438.68 {Plan 10}'!BQ$15)),"",'III_Plan comp 438.68 {Plan 10}'!BQ$15&amp;analysismethod9)</f>
        <v xml:space="preserve">FTE Ratio Analysis; 
</v>
      </c>
      <c r="DY132" s="251" t="str">
        <f>IF(ISNUMBER(FIND(analysismethod9,'III_Plan comp 438.68 {Plan 10}'!BR$15)),"",'III_Plan comp 438.68 {Plan 10}'!BR$15&amp;analysismethod9)</f>
        <v xml:space="preserve">FTE Ratio Analysis; 
</v>
      </c>
      <c r="DZ132" s="251" t="str">
        <f>IF(ISNUMBER(FIND(analysismethod9,'III_Plan comp 438.68 {Plan 10}'!BS$15)),"",'III_Plan comp 438.68 {Plan 10}'!BS$15&amp;analysismethod9)</f>
        <v xml:space="preserve">FTE Ratio Analysis; 
</v>
      </c>
      <c r="EA132" s="251" t="str">
        <f>IF(ISNUMBER(FIND(analysismethod9,'III_Plan comp 438.68 {Plan 10}'!BT$15)),"",'III_Plan comp 438.68 {Plan 10}'!BT$15&amp;analysismethod9)</f>
        <v xml:space="preserve">FTE Ratio Analysis; 
</v>
      </c>
      <c r="EB132" s="251" t="str">
        <f>IF(ISNUMBER(FIND(analysismethod9,'III_Plan comp 438.68 {Plan 10}'!BU$15)),"",'III_Plan comp 438.68 {Plan 10}'!BU$15&amp;analysismethod9)</f>
        <v xml:space="preserve">FTE Ratio Analysis; 
</v>
      </c>
      <c r="EC132" s="251" t="str">
        <f>IF(ISNUMBER(FIND(analysismethod9,'III_Plan comp 438.68 {Plan 10}'!BV$15)),"",'III_Plan comp 438.68 {Plan 10}'!BV$15&amp;analysismethod9)</f>
        <v xml:space="preserve">FTE Ratio Analysis; 
</v>
      </c>
      <c r="ED132" s="251" t="str">
        <f>IF(ISNUMBER(FIND(analysismethod9,'III_Plan comp 438.68 {Plan 10}'!BW$15)),"",'III_Plan comp 438.68 {Plan 10}'!BW$15&amp;analysismethod9)</f>
        <v xml:space="preserve">FTE Ratio Analysis; 
</v>
      </c>
      <c r="EE132" s="251" t="str">
        <f>IF(ISNUMBER(FIND(analysismethod9,'III_Plan comp 438.68 {Plan 10}'!BX$15)),"",'III_Plan comp 438.68 {Plan 10}'!BX$15&amp;analysismethod9)</f>
        <v xml:space="preserve">FTE Ratio Analysis; 
</v>
      </c>
      <c r="EF132" s="251" t="str">
        <f>IF(ISNUMBER(FIND(analysismethod9,'III_Plan comp 438.68 {Plan 10}'!BY$15)),"",'III_Plan comp 438.68 {Plan 10}'!BY$15&amp;analysismethod9)</f>
        <v xml:space="preserve">FTE Ratio Analysis; 
</v>
      </c>
      <c r="EG132" s="251" t="str">
        <f>IF(ISNUMBER(FIND(analysismethod9,'III_Plan comp 438.68 {Plan 10}'!BZ$15)),"",'III_Plan comp 438.68 {Plan 10}'!BZ$15&amp;analysismethod9)</f>
        <v xml:space="preserve">FTE Ratio Analysis; 
</v>
      </c>
      <c r="EH132" s="251" t="str">
        <f>IF(ISNUMBER(FIND(analysismethod9,'III_Plan comp 438.68 {Plan 10}'!CA$15)),"",'III_Plan comp 438.68 {Plan 10}'!CA$15&amp;analysismethod9)</f>
        <v xml:space="preserve">FTE Ratio Analysis; 
</v>
      </c>
      <c r="EI132" s="251" t="str">
        <f>IF(ISNUMBER(FIND(analysismethod9,'III_Plan comp 438.68 {Plan 10}'!CB$15)),"",'III_Plan comp 438.68 {Plan 10}'!CB$15&amp;analysismethod9)</f>
        <v xml:space="preserve">FTE Ratio Analysis; 
</v>
      </c>
      <c r="EJ132" s="251" t="str">
        <f>IF(ISNUMBER(FIND(analysismethod9,'III_Plan comp 438.68 {Plan 10}'!CC$15)),"",'III_Plan comp 438.68 {Plan 10}'!CC$15&amp;analysismethod9)</f>
        <v xml:space="preserve">FTE Ratio Analysis; 
</v>
      </c>
      <c r="EK132" s="251" t="str">
        <f>IF(ISNUMBER(FIND(analysismethod9,'III_Plan comp 438.68 {Plan 10}'!CD$15)),"",'III_Plan comp 438.68 {Plan 10}'!CD$15&amp;analysismethod9)</f>
        <v xml:space="preserve">FTE Ratio Analysis; 
</v>
      </c>
      <c r="EL132" s="251" t="str">
        <f>IF(ISNUMBER(FIND(analysismethod9,'III_Plan comp 438.68 {Plan 10}'!CE$15)),"",'III_Plan comp 438.68 {Plan 10}'!CE$15&amp;analysismethod9)</f>
        <v xml:space="preserve">FTE Ratio Analysis; 
</v>
      </c>
      <c r="EM132" s="251" t="str">
        <f>IF(ISNUMBER(FIND(analysismethod9,'III_Plan comp 438.68 {Plan 10}'!CF$15)),"",'III_Plan comp 438.68 {Plan 10}'!CF$15&amp;analysismethod9)</f>
        <v xml:space="preserve">FTE Ratio Analysis; 
</v>
      </c>
      <c r="EN132" s="251" t="str">
        <f>IF(ISNUMBER(FIND(analysismethod9,'III_Plan comp 438.68 {Plan 10}'!CG$15)),"",'III_Plan comp 438.68 {Plan 10}'!CG$15&amp;analysismethod9)</f>
        <v xml:space="preserve">FTE Ratio Analysis; 
</v>
      </c>
      <c r="EO132" s="251" t="str">
        <f>IF(ISNUMBER(FIND(analysismethod9,'III_Plan comp 438.68 {Plan 10}'!CH$15)),"",'III_Plan comp 438.68 {Plan 10}'!CH$15&amp;analysismethod9)</f>
        <v xml:space="preserve">FTE Ratio Analysis; 
</v>
      </c>
      <c r="EP132" s="251" t="str">
        <f>IF(ISNUMBER(FIND(analysismethod9,'III_Plan comp 438.68 {Plan 10}'!CI$15)),"",'III_Plan comp 438.68 {Plan 10}'!CI$15&amp;analysismethod9)</f>
        <v xml:space="preserve">FTE Ratio Analysis; 
</v>
      </c>
      <c r="EQ132" s="251" t="str">
        <f>IF(ISNUMBER(FIND(analysismethod9,'III_Plan comp 438.68 {Plan 10}'!CJ$15)),"",'III_Plan comp 438.68 {Plan 10}'!CJ$15&amp;analysismethod9)</f>
        <v xml:space="preserve">FTE Ratio Analysis; 
</v>
      </c>
      <c r="ER132" s="251" t="str">
        <f>IF(ISNUMBER(FIND(analysismethod9,'III_Plan comp 438.68 {Plan 10}'!CK$15)),"",'III_Plan comp 438.68 {Plan 10}'!CK$15&amp;analysismethod9)</f>
        <v xml:space="preserve">FTE Ratio Analysis; 
</v>
      </c>
      <c r="ES132" s="251" t="str">
        <f>IF(ISNUMBER(FIND(analysismethod9,'III_Plan comp 438.68 {Plan 10}'!CL$15)),"",'III_Plan comp 438.68 {Plan 10}'!CL$15&amp;analysismethod9)</f>
        <v xml:space="preserve">FTE Ratio Analysis; 
</v>
      </c>
      <c r="ET132" s="251" t="str">
        <f>IF(ISNUMBER(FIND(analysismethod9,'III_Plan comp 438.68 {Plan 10}'!CM$15)),"",'III_Plan comp 438.68 {Plan 10}'!CM$15&amp;analysismethod9)</f>
        <v xml:space="preserve">FTE Ratio Analysis; 
</v>
      </c>
      <c r="EU132" s="251" t="str">
        <f>IF(ISNUMBER(FIND(analysismethod9,'III_Plan comp 438.68 {Plan 10}'!CN$15)),"",'III_Plan comp 438.68 {Plan 10}'!CN$15&amp;analysismethod9)</f>
        <v xml:space="preserve">FTE Ratio Analysis; 
</v>
      </c>
      <c r="EV132" s="251" t="str">
        <f>IF(ISNUMBER(FIND(analysismethod9,'III_Plan comp 438.68 {Plan 10}'!CO$15)),"",'III_Plan comp 438.68 {Plan 10}'!CO$15&amp;analysismethod9)</f>
        <v xml:space="preserve">FTE Ratio Analysis; 
</v>
      </c>
      <c r="EW132" s="251" t="str">
        <f>IF(ISNUMBER(FIND(analysismethod9,'III_Plan comp 438.68 {Plan 10}'!CP$15)),"",'III_Plan comp 438.68 {Plan 10}'!CP$15&amp;analysismethod9)</f>
        <v xml:space="preserve">FTE Ratio Analysis; 
</v>
      </c>
      <c r="EX132" s="251" t="str">
        <f>IF(ISNUMBER(FIND(analysismethod9,'III_Plan comp 438.68 {Plan 10}'!CQ$15)),"",'III_Plan comp 438.68 {Plan 10}'!CQ$15&amp;analysismethod9)</f>
        <v xml:space="preserve">FTE Ratio Analysis; 
</v>
      </c>
      <c r="EY132" s="251" t="str">
        <f>IF(ISNUMBER(FIND(analysismethod9,'III_Plan comp 438.68 {Plan 10}'!CR$15)),"",'III_Plan comp 438.68 {Plan 10}'!CR$15&amp;analysismethod9)</f>
        <v xml:space="preserve">FTE Ratio Analysis; 
</v>
      </c>
      <c r="EZ132" s="251" t="str">
        <f>IF(ISNUMBER(FIND(analysismethod9,'III_Plan comp 438.68 {Plan 10}'!CS$15)),"",'III_Plan comp 438.68 {Plan 10}'!CS$15&amp;analysismethod9)</f>
        <v xml:space="preserve">FTE Ratio Analysis; 
</v>
      </c>
      <c r="FA132" s="251" t="str">
        <f>IF(ISNUMBER(FIND(analysismethod9,'III_Plan comp 438.68 {Plan 10}'!CT$15)),"",'III_Plan comp 438.68 {Plan 10}'!CT$15&amp;analysismethod9)</f>
        <v xml:space="preserve">FTE Ratio Analysis; 
</v>
      </c>
      <c r="FB132" s="251" t="str">
        <f>IF(ISNUMBER(FIND(analysismethod9,'III_Plan comp 438.68 {Plan 10}'!CU$15)),"",'III_Plan comp 438.68 {Plan 10}'!CU$15&amp;analysismethod9)</f>
        <v xml:space="preserve">FTE Ratio Analysis; 
</v>
      </c>
      <c r="FC132" s="251" t="str">
        <f>IF(ISNUMBER(FIND(analysismethod9,'III_Plan comp 438.68 {Plan 10}'!CV$15)),"",'III_Plan comp 438.68 {Plan 10}'!CV$15&amp;analysismethod9)</f>
        <v xml:space="preserve">FTE Ratio Analysis; 
</v>
      </c>
      <c r="FD132" s="251" t="str">
        <f>IF(ISNUMBER(FIND(analysismethod9,'III_Plan comp 438.68 {Plan 10}'!CW$15)),"",'III_Plan comp 438.68 {Plan 10}'!CW$15&amp;analysismethod9)</f>
        <v xml:space="preserve">FTE Ratio Analysis; 
</v>
      </c>
      <c r="FE132" s="251" t="str">
        <f>IF(ISNUMBER(FIND(analysismethod9,'III_Plan comp 438.68 {Plan 10}'!CX$15)),"",'III_Plan comp 438.68 {Plan 10}'!CX$15&amp;analysismethod9)</f>
        <v xml:space="preserve">FTE Ratio Analysis; 
</v>
      </c>
      <c r="FF132" s="251" t="str">
        <f>IF(ISNUMBER(FIND(analysismethod9,'III_Plan comp 438.68 {Plan 10}'!CY$15)),"",'III_Plan comp 438.68 {Plan 10}'!CY$15&amp;analysismethod9)</f>
        <v xml:space="preserve">FTE Ratio Analysis; 
</v>
      </c>
      <c r="FG132" s="251" t="str">
        <f>IF(ISNUMBER(FIND(analysismethod9,'III_Plan comp 438.68 {Plan 10}'!CZ$15)),"",'III_Plan comp 438.68 {Plan 10}'!CZ$15&amp;analysismethod9)</f>
        <v xml:space="preserve">FTE Ratio Analysis; 
</v>
      </c>
    </row>
    <row r="133" spans="63:163" ht="14.4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Mandatory Provider Type Validation Analysis; 
</v>
      </c>
      <c r="BM133" s="254" t="str">
        <f>IF(ISNUMBER(FIND(analysismethod10,'III_Plan comp 438.68 {Plan 10}'!F$15)),"",'III_Plan comp 438.68 {Plan 10}'!F$15&amp;analysismethod10)</f>
        <v xml:space="preserve">Mandatory Provider Type Validation Analysis; 
</v>
      </c>
      <c r="BN133" s="254" t="str">
        <f>IF(ISNUMBER(FIND(analysismethod10,'III_Plan comp 438.68 {Plan 10}'!G$15)),"",'III_Plan comp 438.68 {Plan 10}'!G$15&amp;analysismethod10)</f>
        <v xml:space="preserve">Mandatory Provider Type Validation Analysis; 
</v>
      </c>
      <c r="BO133" s="254" t="str">
        <f>IF(ISNUMBER(FIND(analysismethod10,'III_Plan comp 438.68 {Plan 10}'!H$15)),"",'III_Plan comp 438.68 {Plan 10}'!H$15&amp;analysismethod10)</f>
        <v xml:space="preserve">Mandatory Provider Type Validation Analysis; 
</v>
      </c>
      <c r="BP133" s="254" t="str">
        <f>IF(ISNUMBER(FIND(analysismethod10,'III_Plan comp 438.68 {Plan 10}'!I$15)),"",'III_Plan comp 438.68 {Plan 10}'!I$15&amp;analysismethod10)</f>
        <v xml:space="preserve">Mandatory Provider Type Validation Analysis; 
</v>
      </c>
      <c r="BQ133" s="254" t="str">
        <f>IF(ISNUMBER(FIND(analysismethod10,'III_Plan comp 438.68 {Plan 10}'!J$15)),"",'III_Plan comp 438.68 {Plan 10}'!J$15&amp;analysismethod10)</f>
        <v xml:space="preserve">Mandatory Provider Type Validation Analysis; 
</v>
      </c>
      <c r="BR133" s="254" t="str">
        <f>IF(ISNUMBER(FIND(analysismethod10,'III_Plan comp 438.68 {Plan 10}'!K$15)),"",'III_Plan comp 438.68 {Plan 10}'!K$15&amp;analysismethod10)</f>
        <v xml:space="preserve">Mandatory Provider Type Validation Analysis; 
</v>
      </c>
      <c r="BS133" s="254" t="str">
        <f>IF(ISNUMBER(FIND(analysismethod10,'III_Plan comp 438.68 {Plan 10}'!L$15)),"",'III_Plan comp 438.68 {Plan 10}'!L$15&amp;analysismethod10)</f>
        <v xml:space="preserve">Mandatory Provider Type Validation Analysis; 
</v>
      </c>
      <c r="BT133" s="254" t="str">
        <f>IF(ISNUMBER(FIND(analysismethod10,'III_Plan comp 438.68 {Plan 10}'!M$15)),"",'III_Plan comp 438.68 {Plan 10}'!M$15&amp;analysismethod10)</f>
        <v xml:space="preserve">Mandatory Provider Type Validation Analysis; 
</v>
      </c>
      <c r="BU133" s="254" t="str">
        <f>IF(ISNUMBER(FIND(analysismethod10,'III_Plan comp 438.68 {Plan 10}'!N$15)),"",'III_Plan comp 438.68 {Plan 10}'!N$15&amp;analysismethod10)</f>
        <v xml:space="preserve">Mandatory Provider Type Validation Analysis; 
</v>
      </c>
      <c r="BV133" s="254" t="str">
        <f>IF(ISNUMBER(FIND(analysismethod10,'III_Plan comp 438.68 {Plan 10}'!O$15)),"",'III_Plan comp 438.68 {Plan 10}'!O$15&amp;analysismethod10)</f>
        <v xml:space="preserve">Mandatory Provider Type Validation Analysis; 
</v>
      </c>
      <c r="BW133" s="254" t="str">
        <f>IF(ISNUMBER(FIND(analysismethod10,'III_Plan comp 438.68 {Plan 10}'!P$15)),"",'III_Plan comp 438.68 {Plan 10}'!P$15&amp;analysismethod10)</f>
        <v xml:space="preserve">Mandatory Provider Type Validation Analysis; 
</v>
      </c>
      <c r="BX133" s="254" t="str">
        <f>IF(ISNUMBER(FIND(analysismethod10,'III_Plan comp 438.68 {Plan 10}'!Q$15)),"",'III_Plan comp 438.68 {Plan 10}'!Q$15&amp;analysismethod10)</f>
        <v xml:space="preserve">Mandatory Provider Type Validation Analysis; 
</v>
      </c>
      <c r="BY133" s="254" t="str">
        <f>IF(ISNUMBER(FIND(analysismethod10,'III_Plan comp 438.68 {Plan 10}'!R$15)),"",'III_Plan comp 438.68 {Plan 10}'!R$15&amp;analysismethod10)</f>
        <v xml:space="preserve">Mandatory Provider Type Validation Analysis; 
</v>
      </c>
      <c r="BZ133" s="254" t="str">
        <f>IF(ISNUMBER(FIND(analysismethod10,'III_Plan comp 438.68 {Plan 10}'!S$15)),"",'III_Plan comp 438.68 {Plan 10}'!S$15&amp;analysismethod10)</f>
        <v xml:space="preserve">Mandatory Provider Type Validation Analysis; 
</v>
      </c>
      <c r="CA133" s="254" t="str">
        <f>IF(ISNUMBER(FIND(analysismethod10,'III_Plan comp 438.68 {Plan 10}'!T$15)),"",'III_Plan comp 438.68 {Plan 10}'!T$15&amp;analysismethod10)</f>
        <v xml:space="preserve">Mandatory Provider Type Validation Analysis; 
</v>
      </c>
      <c r="CB133" s="254" t="str">
        <f>IF(ISNUMBER(FIND(analysismethod10,'III_Plan comp 438.68 {Plan 10}'!U$15)),"",'III_Plan comp 438.68 {Plan 10}'!U$15&amp;analysismethod10)</f>
        <v xml:space="preserve">Mandatory Provider Type Validation Analysis; 
</v>
      </c>
      <c r="CC133" s="254" t="str">
        <f>IF(ISNUMBER(FIND(analysismethod10,'III_Plan comp 438.68 {Plan 10}'!V$15)),"",'III_Plan comp 438.68 {Plan 10}'!V$15&amp;analysismethod10)</f>
        <v xml:space="preserve">Mandatory Provider Type Validation Analysis; 
</v>
      </c>
      <c r="CD133" s="254" t="str">
        <f>IF(ISNUMBER(FIND(analysismethod10,'III_Plan comp 438.68 {Plan 10}'!W$15)),"",'III_Plan comp 438.68 {Plan 10}'!W$15&amp;analysismethod10)</f>
        <v xml:space="preserve">Mandatory Provider Type Validation Analysis; 
</v>
      </c>
      <c r="CE133" s="254" t="str">
        <f>IF(ISNUMBER(FIND(analysismethod10,'III_Plan comp 438.68 {Plan 10}'!X$15)),"",'III_Plan comp 438.68 {Plan 10}'!X$15&amp;analysismethod10)</f>
        <v xml:space="preserve">Mandatory Provider Type Validation Analysis; 
</v>
      </c>
      <c r="CF133" s="254" t="str">
        <f>IF(ISNUMBER(FIND(analysismethod10,'III_Plan comp 438.68 {Plan 10}'!Y$15)),"",'III_Plan comp 438.68 {Plan 10}'!Y$15&amp;analysismethod10)</f>
        <v xml:space="preserve">Mandatory Provider Type Validation Analysis; 
</v>
      </c>
      <c r="CG133" s="254" t="str">
        <f>IF(ISNUMBER(FIND(analysismethod10,'III_Plan comp 438.68 {Plan 10}'!Z$15)),"",'III_Plan comp 438.68 {Plan 10}'!Z$15&amp;analysismethod10)</f>
        <v xml:space="preserve">Mandatory Provider Type Validation Analysis; 
</v>
      </c>
      <c r="CH133" s="254" t="str">
        <f>IF(ISNUMBER(FIND(analysismethod10,'III_Plan comp 438.68 {Plan 10}'!AA$15)),"",'III_Plan comp 438.68 {Plan 10}'!AA$15&amp;analysismethod10)</f>
        <v xml:space="preserve">Mandatory Provider Type Validation Analysis; 
</v>
      </c>
      <c r="CI133" s="254" t="str">
        <f>IF(ISNUMBER(FIND(analysismethod10,'III_Plan comp 438.68 {Plan 10}'!AB$15)),"",'III_Plan comp 438.68 {Plan 10}'!AB$15&amp;analysismethod10)</f>
        <v xml:space="preserve">Mandatory Provider Type Validation Analysis; 
</v>
      </c>
      <c r="CJ133" s="254" t="str">
        <f>IF(ISNUMBER(FIND(analysismethod10,'III_Plan comp 438.68 {Plan 10}'!AC$15)),"",'III_Plan comp 438.68 {Plan 10}'!AC$15&amp;analysismethod10)</f>
        <v xml:space="preserve">Mandatory Provider Type Validation Analysis; 
</v>
      </c>
      <c r="CK133" s="254" t="str">
        <f>IF(ISNUMBER(FIND(analysismethod10,'III_Plan comp 438.68 {Plan 10}'!AD$15)),"",'III_Plan comp 438.68 {Plan 10}'!AD$15&amp;analysismethod10)</f>
        <v xml:space="preserve">Mandatory Provider Type Validation Analysis; 
</v>
      </c>
      <c r="CL133" s="254" t="str">
        <f>IF(ISNUMBER(FIND(analysismethod10,'III_Plan comp 438.68 {Plan 10}'!AE$15)),"",'III_Plan comp 438.68 {Plan 10}'!AE$15&amp;analysismethod10)</f>
        <v xml:space="preserve">Mandatory Provider Type Validation Analysis; 
</v>
      </c>
      <c r="CM133" s="254" t="str">
        <f>IF(ISNUMBER(FIND(analysismethod10,'III_Plan comp 438.68 {Plan 10}'!AF$15)),"",'III_Plan comp 438.68 {Plan 10}'!AF$15&amp;analysismethod10)</f>
        <v xml:space="preserve">Mandatory Provider Type Validation Analysis; 
</v>
      </c>
      <c r="CN133" s="254" t="str">
        <f>IF(ISNUMBER(FIND(analysismethod10,'III_Plan comp 438.68 {Plan 10}'!AG$15)),"",'III_Plan comp 438.68 {Plan 10}'!AG$15&amp;analysismethod10)</f>
        <v xml:space="preserve">Mandatory Provider Type Validation Analysis; 
</v>
      </c>
      <c r="CO133" s="254" t="str">
        <f>IF(ISNUMBER(FIND(analysismethod10,'III_Plan comp 438.68 {Plan 10}'!AH$15)),"",'III_Plan comp 438.68 {Plan 10}'!AH$15&amp;analysismethod10)</f>
        <v xml:space="preserve">Mandatory Provider Type Validation Analysis; 
</v>
      </c>
      <c r="CP133" s="254" t="str">
        <f>IF(ISNUMBER(FIND(analysismethod10,'III_Plan comp 438.68 {Plan 10}'!AI$15)),"",'III_Plan comp 438.68 {Plan 10}'!AI$15&amp;analysismethod10)</f>
        <v xml:space="preserve">Mandatory Provider Type Validation Analysis; 
</v>
      </c>
      <c r="CQ133" s="254" t="str">
        <f>IF(ISNUMBER(FIND(analysismethod10,'III_Plan comp 438.68 {Plan 10}'!AJ$15)),"",'III_Plan comp 438.68 {Plan 10}'!AJ$15&amp;analysismethod10)</f>
        <v xml:space="preserve">Mandatory Provider Type Validation Analysis; 
</v>
      </c>
      <c r="CR133" s="254" t="str">
        <f>IF(ISNUMBER(FIND(analysismethod10,'III_Plan comp 438.68 {Plan 10}'!AK$15)),"",'III_Plan comp 438.68 {Plan 10}'!AK$15&amp;analysismethod10)</f>
        <v xml:space="preserve">Mandatory Provider Type Validation Analysis; 
</v>
      </c>
      <c r="CS133" s="254" t="str">
        <f>IF(ISNUMBER(FIND(analysismethod10,'III_Plan comp 438.68 {Plan 10}'!AL$15)),"",'III_Plan comp 438.68 {Plan 10}'!AL$15&amp;analysismethod10)</f>
        <v xml:space="preserve">Mandatory Provider Type Validation Analysis; 
</v>
      </c>
      <c r="CT133" s="254" t="str">
        <f>IF(ISNUMBER(FIND(analysismethod10,'III_Plan comp 438.68 {Plan 10}'!AM$15)),"",'III_Plan comp 438.68 {Plan 10}'!AM$15&amp;analysismethod10)</f>
        <v xml:space="preserve">Mandatory Provider Type Validation Analysis; 
</v>
      </c>
      <c r="CU133" s="254" t="str">
        <f>IF(ISNUMBER(FIND(analysismethod10,'III_Plan comp 438.68 {Plan 10}'!AN$15)),"",'III_Plan comp 438.68 {Plan 10}'!AN$15&amp;analysismethod10)</f>
        <v xml:space="preserve">Mandatory Provider Type Validation Analysis; 
</v>
      </c>
      <c r="CV133" s="254" t="str">
        <f>IF(ISNUMBER(FIND(analysismethod10,'III_Plan comp 438.68 {Plan 10}'!AO$15)),"",'III_Plan comp 438.68 {Plan 10}'!AO$15&amp;analysismethod10)</f>
        <v xml:space="preserve">Mandatory Provider Type Validation Analysis; 
</v>
      </c>
      <c r="CW133" s="254" t="str">
        <f>IF(ISNUMBER(FIND(analysismethod10,'III_Plan comp 438.68 {Plan 10}'!AP$15)),"",'III_Plan comp 438.68 {Plan 10}'!AP$15&amp;analysismethod10)</f>
        <v xml:space="preserve">Mandatory Provider Type Validation Analysis; 
</v>
      </c>
      <c r="CX133" s="254" t="str">
        <f>IF(ISNUMBER(FIND(analysismethod10,'III_Plan comp 438.68 {Plan 10}'!AQ$15)),"",'III_Plan comp 438.68 {Plan 10}'!AQ$15&amp;analysismethod10)</f>
        <v xml:space="preserve">Mandatory Provider Type Validation Analysis; 
</v>
      </c>
      <c r="CY133" s="254" t="str">
        <f>IF(ISNUMBER(FIND(analysismethod10,'III_Plan comp 438.68 {Plan 10}'!AR$15)),"",'III_Plan comp 438.68 {Plan 10}'!AR$15&amp;analysismethod10)</f>
        <v xml:space="preserve">Mandatory Provider Type Validation Analysis; 
</v>
      </c>
      <c r="CZ133" s="254" t="str">
        <f>IF(ISNUMBER(FIND(analysismethod10,'III_Plan comp 438.68 {Plan 10}'!AS$15)),"",'III_Plan comp 438.68 {Plan 10}'!AS$15&amp;analysismethod10)</f>
        <v xml:space="preserve">Mandatory Provider Type Validation Analysis; 
</v>
      </c>
      <c r="DA133" s="254" t="str">
        <f>IF(ISNUMBER(FIND(analysismethod10,'III_Plan comp 438.68 {Plan 10}'!AT$15)),"",'III_Plan comp 438.68 {Plan 10}'!AT$15&amp;analysismethod10)</f>
        <v xml:space="preserve">Mandatory Provider Type Validation Analysis; 
</v>
      </c>
      <c r="DB133" s="254" t="str">
        <f>IF(ISNUMBER(FIND(analysismethod10,'III_Plan comp 438.68 {Plan 10}'!AU$15)),"",'III_Plan comp 438.68 {Plan 10}'!AU$15&amp;analysismethod10)</f>
        <v xml:space="preserve">Mandatory Provider Type Validation Analysis; 
</v>
      </c>
      <c r="DC133" s="254" t="str">
        <f>IF(ISNUMBER(FIND(analysismethod10,'III_Plan comp 438.68 {Plan 10}'!AV$15)),"",'III_Plan comp 438.68 {Plan 10}'!AV$15&amp;analysismethod10)</f>
        <v xml:space="preserve">Mandatory Provider Type Validation Analysis; 
</v>
      </c>
      <c r="DD133" s="254" t="str">
        <f>IF(ISNUMBER(FIND(analysismethod10,'III_Plan comp 438.68 {Plan 10}'!AW$15)),"",'III_Plan comp 438.68 {Plan 10}'!AW$15&amp;analysismethod10)</f>
        <v xml:space="preserve">Mandatory Provider Type Validation Analysis; 
</v>
      </c>
      <c r="DE133" s="254" t="str">
        <f>IF(ISNUMBER(FIND(analysismethod10,'III_Plan comp 438.68 {Plan 10}'!AX$15)),"",'III_Plan comp 438.68 {Plan 10}'!AX$15&amp;analysismethod10)</f>
        <v xml:space="preserve">Mandatory Provider Type Validation Analysis; 
</v>
      </c>
      <c r="DF133" s="254" t="str">
        <f>IF(ISNUMBER(FIND(analysismethod10,'III_Plan comp 438.68 {Plan 10}'!AY$15)),"",'III_Plan comp 438.68 {Plan 10}'!AY$15&amp;analysismethod10)</f>
        <v xml:space="preserve">Mandatory Provider Type Validation Analysis; 
</v>
      </c>
      <c r="DG133" s="254" t="str">
        <f>IF(ISNUMBER(FIND(analysismethod10,'III_Plan comp 438.68 {Plan 10}'!AZ$15)),"",'III_Plan comp 438.68 {Plan 10}'!AZ$15&amp;analysismethod10)</f>
        <v xml:space="preserve">Mandatory Provider Type Validation Analysis; 
</v>
      </c>
      <c r="DH133" s="254" t="str">
        <f>IF(ISNUMBER(FIND(analysismethod10,'III_Plan comp 438.68 {Plan 10}'!BA$15)),"",'III_Plan comp 438.68 {Plan 10}'!BA$15&amp;analysismethod10)</f>
        <v xml:space="preserve">Mandatory Provider Type Validation Analysis; 
</v>
      </c>
      <c r="DI133" s="254" t="str">
        <f>IF(ISNUMBER(FIND(analysismethod10,'III_Plan comp 438.68 {Plan 10}'!BB$15)),"",'III_Plan comp 438.68 {Plan 10}'!BB$15&amp;analysismethod10)</f>
        <v xml:space="preserve">Mandatory Provider Type Validation Analysis; 
</v>
      </c>
      <c r="DJ133" s="254" t="str">
        <f>IF(ISNUMBER(FIND(analysismethod10,'III_Plan comp 438.68 {Plan 10}'!BC$15)),"",'III_Plan comp 438.68 {Plan 10}'!BC$15&amp;analysismethod10)</f>
        <v xml:space="preserve">Mandatory Provider Type Validation Analysis; 
</v>
      </c>
      <c r="DK133" s="254" t="str">
        <f>IF(ISNUMBER(FIND(analysismethod10,'III_Plan comp 438.68 {Plan 10}'!BD$15)),"",'III_Plan comp 438.68 {Plan 10}'!BD$15&amp;analysismethod10)</f>
        <v xml:space="preserve">Mandatory Provider Type Validation Analysis; 
</v>
      </c>
      <c r="DL133" s="254" t="str">
        <f>IF(ISNUMBER(FIND(analysismethod10,'III_Plan comp 438.68 {Plan 10}'!BE$15)),"",'III_Plan comp 438.68 {Plan 10}'!BE$15&amp;analysismethod10)</f>
        <v xml:space="preserve">Mandatory Provider Type Validation Analysis; 
</v>
      </c>
      <c r="DM133" s="254" t="str">
        <f>IF(ISNUMBER(FIND(analysismethod10,'III_Plan comp 438.68 {Plan 10}'!BF$15)),"",'III_Plan comp 438.68 {Plan 10}'!BF$15&amp;analysismethod10)</f>
        <v xml:space="preserve">Mandatory Provider Type Validation Analysis; 
</v>
      </c>
      <c r="DN133" s="254" t="str">
        <f>IF(ISNUMBER(FIND(analysismethod10,'III_Plan comp 438.68 {Plan 10}'!BG$15)),"",'III_Plan comp 438.68 {Plan 10}'!BG$15&amp;analysismethod10)</f>
        <v xml:space="preserve">Mandatory Provider Type Validation Analysis; 
</v>
      </c>
      <c r="DO133" s="254" t="str">
        <f>IF(ISNUMBER(FIND(analysismethod10,'III_Plan comp 438.68 {Plan 10}'!BH$15)),"",'III_Plan comp 438.68 {Plan 10}'!BH$15&amp;analysismethod10)</f>
        <v xml:space="preserve">Mandatory Provider Type Validation Analysis; 
</v>
      </c>
      <c r="DP133" s="254" t="str">
        <f>IF(ISNUMBER(FIND(analysismethod10,'III_Plan comp 438.68 {Plan 10}'!BI$15)),"",'III_Plan comp 438.68 {Plan 10}'!BI$15&amp;analysismethod10)</f>
        <v xml:space="preserve">Mandatory Provider Type Validation Analysis; 
</v>
      </c>
      <c r="DQ133" s="254" t="str">
        <f>IF(ISNUMBER(FIND(analysismethod10,'III_Plan comp 438.68 {Plan 10}'!BJ$15)),"",'III_Plan comp 438.68 {Plan 10}'!BJ$15&amp;analysismethod10)</f>
        <v xml:space="preserve">Mandatory Provider Type Validation Analysis; 
</v>
      </c>
      <c r="DR133" s="254" t="str">
        <f>IF(ISNUMBER(FIND(analysismethod10,'III_Plan comp 438.68 {Plan 10}'!BK$15)),"",'III_Plan comp 438.68 {Plan 10}'!BK$15&amp;analysismethod10)</f>
        <v xml:space="preserve">Mandatory Provider Type Validation Analysis; 
</v>
      </c>
      <c r="DS133" s="254" t="str">
        <f>IF(ISNUMBER(FIND(analysismethod10,'III_Plan comp 438.68 {Plan 10}'!BL$15)),"",'III_Plan comp 438.68 {Plan 10}'!BL$15&amp;analysismethod10)</f>
        <v xml:space="preserve">Mandatory Provider Type Validation Analysis; 
</v>
      </c>
      <c r="DT133" s="254" t="str">
        <f>IF(ISNUMBER(FIND(analysismethod10,'III_Plan comp 438.68 {Plan 10}'!BM$15)),"",'III_Plan comp 438.68 {Plan 10}'!BM$15&amp;analysismethod10)</f>
        <v xml:space="preserve">Mandatory Provider Type Validation Analysis; 
</v>
      </c>
      <c r="DU133" s="254" t="str">
        <f>IF(ISNUMBER(FIND(analysismethod10,'III_Plan comp 438.68 {Plan 10}'!BN$15)),"",'III_Plan comp 438.68 {Plan 10}'!BN$15&amp;analysismethod10)</f>
        <v xml:space="preserve">Mandatory Provider Type Validation Analysis; 
</v>
      </c>
      <c r="DV133" s="254" t="str">
        <f>IF(ISNUMBER(FIND(analysismethod10,'III_Plan comp 438.68 {Plan 10}'!BO$15)),"",'III_Plan comp 438.68 {Plan 10}'!BO$15&amp;analysismethod10)</f>
        <v xml:space="preserve">Mandatory Provider Type Validation Analysis; 
</v>
      </c>
      <c r="DW133" s="254" t="str">
        <f>IF(ISNUMBER(FIND(analysismethod10,'III_Plan comp 438.68 {Plan 10}'!BP$15)),"",'III_Plan comp 438.68 {Plan 10}'!BP$15&amp;analysismethod10)</f>
        <v xml:space="preserve">Mandatory Provider Type Validation Analysis; 
</v>
      </c>
      <c r="DX133" s="254" t="str">
        <f>IF(ISNUMBER(FIND(analysismethod10,'III_Plan comp 438.68 {Plan 10}'!BQ$15)),"",'III_Plan comp 438.68 {Plan 10}'!BQ$15&amp;analysismethod10)</f>
        <v xml:space="preserve">Mandatory Provider Type Validation Analysis; 
</v>
      </c>
      <c r="DY133" s="254" t="str">
        <f>IF(ISNUMBER(FIND(analysismethod10,'III_Plan comp 438.68 {Plan 10}'!BR$15)),"",'III_Plan comp 438.68 {Plan 10}'!BR$15&amp;analysismethod10)</f>
        <v xml:space="preserve">Mandatory Provider Type Validation Analysis; 
</v>
      </c>
      <c r="DZ133" s="254" t="str">
        <f>IF(ISNUMBER(FIND(analysismethod10,'III_Plan comp 438.68 {Plan 10}'!BS$15)),"",'III_Plan comp 438.68 {Plan 10}'!BS$15&amp;analysismethod10)</f>
        <v xml:space="preserve">Mandatory Provider Type Validation Analysis; 
</v>
      </c>
      <c r="EA133" s="254" t="str">
        <f>IF(ISNUMBER(FIND(analysismethod10,'III_Plan comp 438.68 {Plan 10}'!BT$15)),"",'III_Plan comp 438.68 {Plan 10}'!BT$15&amp;analysismethod10)</f>
        <v xml:space="preserve">Mandatory Provider Type Validation Analysis; 
</v>
      </c>
      <c r="EB133" s="254" t="str">
        <f>IF(ISNUMBER(FIND(analysismethod10,'III_Plan comp 438.68 {Plan 10}'!BU$15)),"",'III_Plan comp 438.68 {Plan 10}'!BU$15&amp;analysismethod10)</f>
        <v xml:space="preserve">Mandatory Provider Type Validation Analysis; 
</v>
      </c>
      <c r="EC133" s="254" t="str">
        <f>IF(ISNUMBER(FIND(analysismethod10,'III_Plan comp 438.68 {Plan 10}'!BV$15)),"",'III_Plan comp 438.68 {Plan 10}'!BV$15&amp;analysismethod10)</f>
        <v xml:space="preserve">Mandatory Provider Type Validation Analysis; 
</v>
      </c>
      <c r="ED133" s="254" t="str">
        <f>IF(ISNUMBER(FIND(analysismethod10,'III_Plan comp 438.68 {Plan 10}'!BW$15)),"",'III_Plan comp 438.68 {Plan 10}'!BW$15&amp;analysismethod10)</f>
        <v xml:space="preserve">Mandatory Provider Type Validation Analysis; 
</v>
      </c>
      <c r="EE133" s="254" t="str">
        <f>IF(ISNUMBER(FIND(analysismethod10,'III_Plan comp 438.68 {Plan 10}'!BX$15)),"",'III_Plan comp 438.68 {Plan 10}'!BX$15&amp;analysismethod10)</f>
        <v xml:space="preserve">Mandatory Provider Type Validation Analysis; 
</v>
      </c>
      <c r="EF133" s="254" t="str">
        <f>IF(ISNUMBER(FIND(analysismethod10,'III_Plan comp 438.68 {Plan 10}'!BY$15)),"",'III_Plan comp 438.68 {Plan 10}'!BY$15&amp;analysismethod10)</f>
        <v xml:space="preserve">Mandatory Provider Type Validation Analysis; 
</v>
      </c>
      <c r="EG133" s="254" t="str">
        <f>IF(ISNUMBER(FIND(analysismethod10,'III_Plan comp 438.68 {Plan 10}'!BZ$15)),"",'III_Plan comp 438.68 {Plan 10}'!BZ$15&amp;analysismethod10)</f>
        <v xml:space="preserve">Mandatory Provider Type Validation Analysis; 
</v>
      </c>
      <c r="EH133" s="254" t="str">
        <f>IF(ISNUMBER(FIND(analysismethod10,'III_Plan comp 438.68 {Plan 10}'!CA$15)),"",'III_Plan comp 438.68 {Plan 10}'!CA$15&amp;analysismethod10)</f>
        <v xml:space="preserve">Mandatory Provider Type Validation Analysis; 
</v>
      </c>
      <c r="EI133" s="254" t="str">
        <f>IF(ISNUMBER(FIND(analysismethod10,'III_Plan comp 438.68 {Plan 10}'!CB$15)),"",'III_Plan comp 438.68 {Plan 10}'!CB$15&amp;analysismethod10)</f>
        <v xml:space="preserve">Mandatory Provider Type Validation Analysis; 
</v>
      </c>
      <c r="EJ133" s="254" t="str">
        <f>IF(ISNUMBER(FIND(analysismethod10,'III_Plan comp 438.68 {Plan 10}'!CC$15)),"",'III_Plan comp 438.68 {Plan 10}'!CC$15&amp;analysismethod10)</f>
        <v xml:space="preserve">Mandatory Provider Type Validation Analysis; 
</v>
      </c>
      <c r="EK133" s="254" t="str">
        <f>IF(ISNUMBER(FIND(analysismethod10,'III_Plan comp 438.68 {Plan 10}'!CD$15)),"",'III_Plan comp 438.68 {Plan 10}'!CD$15&amp;analysismethod10)</f>
        <v xml:space="preserve">Mandatory Provider Type Validation Analysis; 
</v>
      </c>
      <c r="EL133" s="254" t="str">
        <f>IF(ISNUMBER(FIND(analysismethod10,'III_Plan comp 438.68 {Plan 10}'!CE$15)),"",'III_Plan comp 438.68 {Plan 10}'!CE$15&amp;analysismethod10)</f>
        <v xml:space="preserve">Mandatory Provider Type Validation Analysis; 
</v>
      </c>
      <c r="EM133" s="254" t="str">
        <f>IF(ISNUMBER(FIND(analysismethod10,'III_Plan comp 438.68 {Plan 10}'!CF$15)),"",'III_Plan comp 438.68 {Plan 10}'!CF$15&amp;analysismethod10)</f>
        <v xml:space="preserve">Mandatory Provider Type Validation Analysis; 
</v>
      </c>
      <c r="EN133" s="254" t="str">
        <f>IF(ISNUMBER(FIND(analysismethod10,'III_Plan comp 438.68 {Plan 10}'!CG$15)),"",'III_Plan comp 438.68 {Plan 10}'!CG$15&amp;analysismethod10)</f>
        <v xml:space="preserve">Mandatory Provider Type Validation Analysis; 
</v>
      </c>
      <c r="EO133" s="254" t="str">
        <f>IF(ISNUMBER(FIND(analysismethod10,'III_Plan comp 438.68 {Plan 10}'!CH$15)),"",'III_Plan comp 438.68 {Plan 10}'!CH$15&amp;analysismethod10)</f>
        <v xml:space="preserve">Mandatory Provider Type Validation Analysis; 
</v>
      </c>
      <c r="EP133" s="254" t="str">
        <f>IF(ISNUMBER(FIND(analysismethod10,'III_Plan comp 438.68 {Plan 10}'!CI$15)),"",'III_Plan comp 438.68 {Plan 10}'!CI$15&amp;analysismethod10)</f>
        <v xml:space="preserve">Mandatory Provider Type Validation Analysis; 
</v>
      </c>
      <c r="EQ133" s="254" t="str">
        <f>IF(ISNUMBER(FIND(analysismethod10,'III_Plan comp 438.68 {Plan 10}'!CJ$15)),"",'III_Plan comp 438.68 {Plan 10}'!CJ$15&amp;analysismethod10)</f>
        <v xml:space="preserve">Mandatory Provider Type Validation Analysis; 
</v>
      </c>
      <c r="ER133" s="254" t="str">
        <f>IF(ISNUMBER(FIND(analysismethod10,'III_Plan comp 438.68 {Plan 10}'!CK$15)),"",'III_Plan comp 438.68 {Plan 10}'!CK$15&amp;analysismethod10)</f>
        <v xml:space="preserve">Mandatory Provider Type Validation Analysis; 
</v>
      </c>
      <c r="ES133" s="254" t="str">
        <f>IF(ISNUMBER(FIND(analysismethod10,'III_Plan comp 438.68 {Plan 10}'!CL$15)),"",'III_Plan comp 438.68 {Plan 10}'!CL$15&amp;analysismethod10)</f>
        <v xml:space="preserve">Mandatory Provider Type Validation Analysis; 
</v>
      </c>
      <c r="ET133" s="254" t="str">
        <f>IF(ISNUMBER(FIND(analysismethod10,'III_Plan comp 438.68 {Plan 10}'!CM$15)),"",'III_Plan comp 438.68 {Plan 10}'!CM$15&amp;analysismethod10)</f>
        <v xml:space="preserve">Mandatory Provider Type Validation Analysis; 
</v>
      </c>
      <c r="EU133" s="254" t="str">
        <f>IF(ISNUMBER(FIND(analysismethod10,'III_Plan comp 438.68 {Plan 10}'!CN$15)),"",'III_Plan comp 438.68 {Plan 10}'!CN$15&amp;analysismethod10)</f>
        <v xml:space="preserve">Mandatory Provider Type Validation Analysis; 
</v>
      </c>
      <c r="EV133" s="254" t="str">
        <f>IF(ISNUMBER(FIND(analysismethod10,'III_Plan comp 438.68 {Plan 10}'!CO$15)),"",'III_Plan comp 438.68 {Plan 10}'!CO$15&amp;analysismethod10)</f>
        <v xml:space="preserve">Mandatory Provider Type Validation Analysis; 
</v>
      </c>
      <c r="EW133" s="254" t="str">
        <f>IF(ISNUMBER(FIND(analysismethod10,'III_Plan comp 438.68 {Plan 10}'!CP$15)),"",'III_Plan comp 438.68 {Plan 10}'!CP$15&amp;analysismethod10)</f>
        <v xml:space="preserve">Mandatory Provider Type Validation Analysis; 
</v>
      </c>
      <c r="EX133" s="254" t="str">
        <f>IF(ISNUMBER(FIND(analysismethod10,'III_Plan comp 438.68 {Plan 10}'!CQ$15)),"",'III_Plan comp 438.68 {Plan 10}'!CQ$15&amp;analysismethod10)</f>
        <v xml:space="preserve">Mandatory Provider Type Validation Analysis; 
</v>
      </c>
      <c r="EY133" s="254" t="str">
        <f>IF(ISNUMBER(FIND(analysismethod10,'III_Plan comp 438.68 {Plan 10}'!CR$15)),"",'III_Plan comp 438.68 {Plan 10}'!CR$15&amp;analysismethod10)</f>
        <v xml:space="preserve">Mandatory Provider Type Validation Analysis; 
</v>
      </c>
      <c r="EZ133" s="254" t="str">
        <f>IF(ISNUMBER(FIND(analysismethod10,'III_Plan comp 438.68 {Plan 10}'!CS$15)),"",'III_Plan comp 438.68 {Plan 10}'!CS$15&amp;analysismethod10)</f>
        <v xml:space="preserve">Mandatory Provider Type Validation Analysis; 
</v>
      </c>
      <c r="FA133" s="254" t="str">
        <f>IF(ISNUMBER(FIND(analysismethod10,'III_Plan comp 438.68 {Plan 10}'!CT$15)),"",'III_Plan comp 438.68 {Plan 10}'!CT$15&amp;analysismethod10)</f>
        <v xml:space="preserve">Mandatory Provider Type Validation Analysis; 
</v>
      </c>
      <c r="FB133" s="254" t="str">
        <f>IF(ISNUMBER(FIND(analysismethod10,'III_Plan comp 438.68 {Plan 10}'!CU$15)),"",'III_Plan comp 438.68 {Plan 10}'!CU$15&amp;analysismethod10)</f>
        <v xml:space="preserve">Mandatory Provider Type Validation Analysis; 
</v>
      </c>
      <c r="FC133" s="254" t="str">
        <f>IF(ISNUMBER(FIND(analysismethod10,'III_Plan comp 438.68 {Plan 10}'!CV$15)),"",'III_Plan comp 438.68 {Plan 10}'!CV$15&amp;analysismethod10)</f>
        <v xml:space="preserve">Mandatory Provider Type Validation Analysis; 
</v>
      </c>
      <c r="FD133" s="254" t="str">
        <f>IF(ISNUMBER(FIND(analysismethod10,'III_Plan comp 438.68 {Plan 10}'!CW$15)),"",'III_Plan comp 438.68 {Plan 10}'!CW$15&amp;analysismethod10)</f>
        <v xml:space="preserve">Mandatory Provider Type Validation Analysis; 
</v>
      </c>
      <c r="FE133" s="254" t="str">
        <f>IF(ISNUMBER(FIND(analysismethod10,'III_Plan comp 438.68 {Plan 10}'!CX$15)),"",'III_Plan comp 438.68 {Plan 10}'!CX$15&amp;analysismethod10)</f>
        <v xml:space="preserve">Mandatory Provider Type Validation Analysis; 
</v>
      </c>
      <c r="FF133" s="254" t="str">
        <f>IF(ISNUMBER(FIND(analysismethod10,'III_Plan comp 438.68 {Plan 10}'!CY$15)),"",'III_Plan comp 438.68 {Plan 10}'!CY$15&amp;analysismethod10)</f>
        <v xml:space="preserve">Mandatory Provider Type Validation Analysis; 
</v>
      </c>
      <c r="FG133" s="254" t="str">
        <f>IF(ISNUMBER(FIND(analysismethod10,'III_Plan comp 438.68 {Plan 10}'!CZ$15)),"",'III_Plan comp 438.68 {Plan 10}'!CZ$15&amp;analysismethod10)</f>
        <v xml:space="preserve">Mandatory Provider Type Validation Analysis; 
</v>
      </c>
    </row>
    <row r="134" spans="63:163" ht="14.4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2"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6.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zoomScale="70" zoomScaleNormal="70" workbookViewId="0">
      <pane ySplit="1" topLeftCell="AQ2" activePane="bottomLeft" state="frozen"/>
      <selection pane="bottomLeft" activeCell="AQ1" sqref="AQ1"/>
      <selection activeCell="F8" sqref="F8"/>
    </sheetView>
  </sheetViews>
  <sheetFormatPr defaultColWidth="9.28515625" defaultRowHeight="14.4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90" t="s">
        <v>48</v>
      </c>
      <c r="B2" s="291"/>
      <c r="C2" s="292"/>
      <c r="D2" s="216"/>
      <c r="E2" s="217"/>
      <c r="F2" s="40"/>
    </row>
    <row r="3" spans="1:18" s="2" customFormat="1" ht="16.899999999999999" customHeight="1">
      <c r="A3" s="293" t="s">
        <v>49</v>
      </c>
      <c r="B3" s="294"/>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5"/>
      <c r="B5" s="296"/>
      <c r="C5" s="297"/>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88" t="s">
        <v>60</v>
      </c>
      <c r="C8" s="289"/>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45292</v>
      </c>
      <c r="F9" s="2"/>
      <c r="G9" s="2"/>
      <c r="H9" s="2"/>
      <c r="I9" s="2"/>
      <c r="J9" s="2"/>
      <c r="K9" s="2"/>
      <c r="L9" s="2"/>
      <c r="M9" s="2"/>
      <c r="N9" s="2"/>
      <c r="O9" s="2"/>
      <c r="P9" s="2"/>
      <c r="Q9" s="2"/>
      <c r="R9" s="2"/>
    </row>
    <row r="10" spans="1:18" ht="15" customHeight="1">
      <c r="A10" s="16" t="s">
        <v>55</v>
      </c>
      <c r="B10" s="233" t="s">
        <v>65</v>
      </c>
      <c r="C10" s="15" t="s">
        <v>66</v>
      </c>
      <c r="D10" s="132" t="s">
        <v>64</v>
      </c>
      <c r="E10" s="50">
        <v>45657</v>
      </c>
      <c r="F10" s="2"/>
      <c r="G10" s="2"/>
      <c r="H10" s="2"/>
      <c r="I10" s="2"/>
      <c r="J10" s="2"/>
      <c r="K10" s="2"/>
      <c r="L10" s="2"/>
      <c r="M10" s="2"/>
      <c r="N10" s="2"/>
      <c r="O10" s="2"/>
      <c r="P10" s="2"/>
      <c r="Q10" s="2"/>
      <c r="R10" s="2"/>
    </row>
    <row r="11" spans="1:18" ht="27.9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5" t="s">
        <v>72</v>
      </c>
      <c r="B13" s="286"/>
      <c r="C13" s="287"/>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45930</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4" t="s">
        <v>101</v>
      </c>
      <c r="B23" s="284"/>
      <c r="C23" s="284"/>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ht="15">
      <c r="A25" s="16" t="s">
        <v>55</v>
      </c>
      <c r="B25" s="9" t="s">
        <v>103</v>
      </c>
      <c r="C25" s="15" t="s">
        <v>104</v>
      </c>
      <c r="D25" s="128" t="s">
        <v>58</v>
      </c>
      <c r="E25" s="53" t="s">
        <v>105</v>
      </c>
      <c r="F25" s="2"/>
      <c r="I25" s="2"/>
      <c r="J25" s="2"/>
      <c r="K25" s="2"/>
      <c r="L25" s="2"/>
      <c r="M25" s="2"/>
      <c r="N25" s="2"/>
      <c r="O25" s="2"/>
      <c r="P25" s="2"/>
      <c r="Q25" s="2"/>
      <c r="R25" s="2"/>
    </row>
    <row r="26" spans="1:18" ht="15">
      <c r="A26" s="16" t="s">
        <v>55</v>
      </c>
      <c r="B26" s="9" t="s">
        <v>106</v>
      </c>
      <c r="C26" s="15" t="s">
        <v>104</v>
      </c>
      <c r="D26" s="128" t="s">
        <v>58</v>
      </c>
      <c r="E26" s="53" t="s">
        <v>107</v>
      </c>
      <c r="F26" s="2"/>
      <c r="G26" s="2"/>
      <c r="H26" s="2"/>
      <c r="I26" s="2"/>
      <c r="J26" s="2"/>
      <c r="K26" s="2"/>
      <c r="L26" s="2"/>
      <c r="M26" s="2"/>
      <c r="N26" s="2"/>
      <c r="O26" s="2"/>
      <c r="P26" s="2"/>
      <c r="Q26" s="2"/>
      <c r="R26" s="2"/>
    </row>
    <row r="27" spans="1:18" ht="28.5">
      <c r="A27" s="16" t="s">
        <v>55</v>
      </c>
      <c r="B27" s="9" t="s">
        <v>108</v>
      </c>
      <c r="C27" s="15" t="s">
        <v>104</v>
      </c>
      <c r="D27" s="128" t="s">
        <v>58</v>
      </c>
      <c r="E27" s="53" t="s">
        <v>109</v>
      </c>
      <c r="F27" s="2"/>
      <c r="G27" s="2"/>
      <c r="H27" s="2"/>
      <c r="I27" s="2"/>
      <c r="J27" s="2"/>
      <c r="K27" s="2"/>
      <c r="L27" s="2"/>
      <c r="M27" s="2"/>
      <c r="N27" s="2"/>
      <c r="O27" s="2"/>
      <c r="P27" s="2"/>
      <c r="Q27" s="2"/>
      <c r="R27" s="2"/>
    </row>
    <row r="28" spans="1:18" ht="15">
      <c r="A28" s="16" t="s">
        <v>55</v>
      </c>
      <c r="B28" s="9" t="s">
        <v>110</v>
      </c>
      <c r="C28" s="15" t="s">
        <v>104</v>
      </c>
      <c r="D28" s="128" t="s">
        <v>58</v>
      </c>
      <c r="E28" s="53" t="s">
        <v>111</v>
      </c>
      <c r="F28" s="2"/>
      <c r="G28" s="2"/>
      <c r="H28" s="2"/>
      <c r="I28" s="2"/>
      <c r="J28" s="2"/>
      <c r="K28" s="2"/>
      <c r="L28" s="2"/>
      <c r="M28" s="2"/>
      <c r="N28" s="2"/>
      <c r="O28" s="2"/>
      <c r="P28" s="2"/>
      <c r="Q28" s="2"/>
      <c r="R28" s="2"/>
    </row>
    <row r="29" spans="1:18" ht="15">
      <c r="A29" s="16" t="s">
        <v>55</v>
      </c>
      <c r="B29" s="9" t="s">
        <v>112</v>
      </c>
      <c r="C29" s="15" t="s">
        <v>104</v>
      </c>
      <c r="D29" s="128" t="s">
        <v>58</v>
      </c>
      <c r="E29" s="53" t="s">
        <v>113</v>
      </c>
      <c r="F29" s="2"/>
      <c r="G29" s="2"/>
      <c r="H29" s="2"/>
      <c r="I29" s="2"/>
      <c r="J29" s="2"/>
      <c r="K29" s="2"/>
      <c r="L29" s="2"/>
      <c r="M29" s="2"/>
      <c r="N29" s="2"/>
      <c r="O29" s="2"/>
      <c r="P29" s="2"/>
      <c r="Q29" s="2"/>
      <c r="R29" s="2"/>
    </row>
    <row r="30" spans="1:18" ht="15">
      <c r="A30" s="16" t="s">
        <v>55</v>
      </c>
      <c r="B30" s="9" t="s">
        <v>114</v>
      </c>
      <c r="C30" s="15" t="s">
        <v>104</v>
      </c>
      <c r="D30" s="128" t="s">
        <v>58</v>
      </c>
      <c r="E30" s="53" t="s">
        <v>115</v>
      </c>
      <c r="F30" s="2"/>
      <c r="G30" s="2"/>
      <c r="H30" s="2"/>
      <c r="I30" s="2"/>
      <c r="J30" s="2"/>
      <c r="K30" s="2"/>
      <c r="L30" s="2"/>
      <c r="M30" s="2"/>
      <c r="N30" s="2"/>
      <c r="O30" s="2"/>
      <c r="P30" s="2"/>
      <c r="Q30" s="2"/>
      <c r="R30" s="2"/>
    </row>
    <row r="31" spans="1:18" ht="15">
      <c r="A31" s="16" t="s">
        <v>55</v>
      </c>
      <c r="B31" s="9" t="s">
        <v>116</v>
      </c>
      <c r="C31" s="15" t="s">
        <v>104</v>
      </c>
      <c r="D31" s="128" t="s">
        <v>58</v>
      </c>
      <c r="E31" s="53" t="s">
        <v>117</v>
      </c>
      <c r="F31" s="2"/>
      <c r="G31" s="2"/>
      <c r="H31" s="2"/>
      <c r="I31" s="2"/>
      <c r="J31" s="2"/>
      <c r="K31" s="2"/>
      <c r="L31" s="2"/>
      <c r="M31" s="2"/>
      <c r="N31" s="2"/>
      <c r="O31" s="2"/>
      <c r="P31" s="2"/>
      <c r="Q31" s="2"/>
      <c r="R31" s="2"/>
    </row>
    <row r="32" spans="1:18" ht="15">
      <c r="A32" s="16" t="s">
        <v>55</v>
      </c>
      <c r="B32" s="9" t="s">
        <v>118</v>
      </c>
      <c r="C32" s="15" t="s">
        <v>104</v>
      </c>
      <c r="D32" s="128" t="s">
        <v>58</v>
      </c>
      <c r="E32" s="53" t="s">
        <v>119</v>
      </c>
      <c r="F32" s="2"/>
      <c r="G32" s="2"/>
      <c r="H32" s="2"/>
      <c r="I32" s="2"/>
      <c r="J32" s="2"/>
      <c r="K32" s="2"/>
      <c r="L32" s="2"/>
      <c r="M32" s="2"/>
      <c r="N32" s="2"/>
      <c r="O32" s="2"/>
      <c r="P32" s="2"/>
      <c r="Q32" s="2"/>
      <c r="R32" s="2"/>
    </row>
    <row r="33" spans="1:18" ht="15">
      <c r="A33" s="16" t="s">
        <v>55</v>
      </c>
      <c r="B33" s="9" t="s">
        <v>120</v>
      </c>
      <c r="C33" s="15" t="s">
        <v>104</v>
      </c>
      <c r="D33" s="128" t="s">
        <v>58</v>
      </c>
      <c r="E33" s="53" t="s">
        <v>121</v>
      </c>
      <c r="F33" s="2"/>
      <c r="G33" s="2"/>
      <c r="H33" s="2"/>
      <c r="I33" s="2"/>
      <c r="J33" s="2"/>
      <c r="K33" s="2"/>
      <c r="L33" s="2"/>
      <c r="M33" s="2"/>
      <c r="N33" s="2"/>
      <c r="O33" s="2"/>
      <c r="P33" s="2"/>
      <c r="Q33" s="2"/>
      <c r="R33" s="2"/>
    </row>
    <row r="34" spans="1:18" ht="28.5">
      <c r="A34" s="16" t="s">
        <v>55</v>
      </c>
      <c r="B34" s="9" t="s">
        <v>122</v>
      </c>
      <c r="C34" s="15" t="s">
        <v>104</v>
      </c>
      <c r="D34" s="128" t="s">
        <v>58</v>
      </c>
      <c r="E34" s="53" t="s">
        <v>123</v>
      </c>
      <c r="F34" s="2"/>
      <c r="G34" s="2"/>
      <c r="H34" s="2"/>
      <c r="I34" s="2"/>
      <c r="J34" s="2"/>
      <c r="K34" s="2"/>
      <c r="L34" s="2"/>
      <c r="M34" s="2"/>
      <c r="N34" s="2"/>
      <c r="O34" s="2"/>
      <c r="P34" s="2"/>
      <c r="Q34" s="2"/>
      <c r="R34" s="2"/>
    </row>
    <row r="35" spans="1:18" ht="40.15" customHeight="1">
      <c r="A35" s="24" t="s">
        <v>124</v>
      </c>
      <c r="C35" s="5"/>
      <c r="D35" s="5"/>
      <c r="E35" s="2"/>
      <c r="F35" s="2"/>
      <c r="G35" s="2"/>
      <c r="H35" s="2"/>
      <c r="I35" s="2"/>
      <c r="J35" s="2"/>
      <c r="K35" s="2"/>
      <c r="L35" s="2"/>
      <c r="M35" s="2"/>
      <c r="N35" s="2"/>
      <c r="O35" s="2"/>
      <c r="P35" s="2"/>
      <c r="Q35" s="2"/>
      <c r="R35" s="2"/>
    </row>
    <row r="36" spans="1:18" s="145" customFormat="1" ht="34.9" customHeight="1">
      <c r="A36" s="285" t="s">
        <v>125</v>
      </c>
      <c r="B36" s="286"/>
      <c r="C36" s="287"/>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126</v>
      </c>
      <c r="F37" s="146"/>
      <c r="G37" s="146"/>
      <c r="H37" s="146"/>
      <c r="I37" s="146"/>
      <c r="J37" s="146"/>
      <c r="K37" s="146"/>
      <c r="L37" s="146"/>
      <c r="M37" s="146"/>
      <c r="N37" s="146"/>
      <c r="O37" s="146"/>
      <c r="P37" s="146"/>
      <c r="Q37" s="146"/>
      <c r="R37" s="146"/>
    </row>
    <row r="38" spans="1:18" ht="15" customHeight="1">
      <c r="A38" s="16" t="s">
        <v>55</v>
      </c>
      <c r="B38" s="147" t="s">
        <v>127</v>
      </c>
      <c r="C38" s="15" t="s">
        <v>128</v>
      </c>
      <c r="D38" s="15" t="s">
        <v>84</v>
      </c>
      <c r="E38" s="49" t="s">
        <v>129</v>
      </c>
      <c r="F38" s="5"/>
      <c r="G38" s="5"/>
      <c r="H38" s="5"/>
      <c r="I38" s="5"/>
      <c r="J38" s="5"/>
      <c r="K38" s="5"/>
      <c r="L38" s="5"/>
      <c r="M38" s="5"/>
      <c r="N38" s="5"/>
      <c r="O38" s="5"/>
      <c r="P38" s="5"/>
      <c r="Q38" s="5"/>
      <c r="R38" s="5"/>
    </row>
    <row r="39" spans="1:18" ht="15" customHeight="1">
      <c r="A39" s="16" t="s">
        <v>55</v>
      </c>
      <c r="B39" s="147" t="s">
        <v>130</v>
      </c>
      <c r="C39" s="15" t="s">
        <v>131</v>
      </c>
      <c r="D39" s="15" t="s">
        <v>84</v>
      </c>
      <c r="E39" s="49" t="s">
        <v>129</v>
      </c>
      <c r="F39" s="5"/>
      <c r="G39" s="5"/>
      <c r="H39" s="5"/>
      <c r="I39" s="5"/>
      <c r="J39" s="5"/>
      <c r="K39" s="5"/>
      <c r="L39" s="5"/>
      <c r="M39" s="5"/>
      <c r="N39" s="5"/>
      <c r="O39" s="5"/>
      <c r="P39" s="5"/>
      <c r="Q39" s="5"/>
      <c r="R39" s="5"/>
    </row>
    <row r="40" spans="1:18" ht="15" customHeight="1">
      <c r="A40" s="16" t="s">
        <v>55</v>
      </c>
      <c r="B40" s="147" t="s">
        <v>132</v>
      </c>
      <c r="C40" s="15" t="s">
        <v>133</v>
      </c>
      <c r="D40" s="15" t="s">
        <v>84</v>
      </c>
      <c r="E40" s="49" t="s">
        <v>129</v>
      </c>
      <c r="F40" s="5"/>
      <c r="G40" s="5"/>
      <c r="H40" s="5"/>
      <c r="I40" s="5"/>
      <c r="J40" s="5"/>
      <c r="K40" s="5"/>
      <c r="L40" s="5"/>
      <c r="M40" s="5"/>
      <c r="N40" s="5"/>
      <c r="O40" s="5"/>
      <c r="P40" s="5"/>
      <c r="Q40" s="5"/>
      <c r="R40" s="5"/>
    </row>
    <row r="41" spans="1:18" ht="15" customHeight="1">
      <c r="A41" s="16" t="s">
        <v>55</v>
      </c>
      <c r="B41" s="147" t="s">
        <v>134</v>
      </c>
      <c r="C41" s="15" t="s">
        <v>135</v>
      </c>
      <c r="D41" s="15" t="s">
        <v>84</v>
      </c>
      <c r="E41" s="49" t="s">
        <v>136</v>
      </c>
      <c r="F41" s="5"/>
      <c r="G41" s="5"/>
      <c r="H41" s="5"/>
      <c r="I41" s="5"/>
      <c r="J41" s="5"/>
      <c r="K41" s="5"/>
      <c r="L41" s="5"/>
      <c r="M41" s="5"/>
      <c r="N41" s="5"/>
      <c r="O41" s="5"/>
      <c r="P41" s="5"/>
      <c r="Q41" s="5"/>
      <c r="R41" s="5"/>
    </row>
    <row r="42" spans="1:18" ht="15" customHeight="1">
      <c r="A42" s="16" t="s">
        <v>55</v>
      </c>
      <c r="B42" s="147" t="s">
        <v>137</v>
      </c>
      <c r="C42" s="15" t="s">
        <v>138</v>
      </c>
      <c r="D42" s="15" t="s">
        <v>84</v>
      </c>
      <c r="E42" s="49" t="s">
        <v>129</v>
      </c>
      <c r="F42" s="5"/>
      <c r="G42" s="5"/>
      <c r="H42" s="5"/>
      <c r="I42" s="5"/>
      <c r="J42" s="5"/>
      <c r="K42" s="5"/>
      <c r="L42" s="5"/>
      <c r="M42" s="5"/>
      <c r="N42" s="5"/>
      <c r="O42" s="5"/>
      <c r="P42" s="5"/>
      <c r="Q42" s="5"/>
      <c r="R42" s="5"/>
    </row>
    <row r="43" spans="1:18" ht="15" customHeight="1">
      <c r="A43" s="16" t="s">
        <v>55</v>
      </c>
      <c r="B43" s="147" t="s">
        <v>139</v>
      </c>
      <c r="C43" s="15" t="s">
        <v>140</v>
      </c>
      <c r="D43" s="15" t="s">
        <v>84</v>
      </c>
      <c r="E43" s="49" t="s">
        <v>129</v>
      </c>
      <c r="F43" s="5"/>
      <c r="G43" s="5"/>
      <c r="H43" s="5"/>
      <c r="I43" s="5"/>
      <c r="J43" s="5"/>
      <c r="K43" s="5"/>
      <c r="L43" s="5"/>
      <c r="M43" s="5"/>
      <c r="N43" s="5"/>
      <c r="O43" s="5"/>
      <c r="P43" s="5"/>
      <c r="Q43" s="5"/>
      <c r="R43" s="5"/>
    </row>
    <row r="44" spans="1:18" ht="15" customHeight="1">
      <c r="A44" s="16" t="s">
        <v>55</v>
      </c>
      <c r="B44" s="147" t="s">
        <v>141</v>
      </c>
      <c r="C44" s="15" t="s">
        <v>142</v>
      </c>
      <c r="D44" s="15" t="s">
        <v>84</v>
      </c>
      <c r="E44" s="49" t="s">
        <v>136</v>
      </c>
      <c r="F44" s="5"/>
      <c r="G44" s="5"/>
      <c r="H44" s="5"/>
      <c r="I44" s="5"/>
      <c r="J44" s="5"/>
      <c r="K44" s="5"/>
      <c r="L44" s="5"/>
      <c r="M44" s="5"/>
      <c r="N44" s="5"/>
      <c r="O44" s="5"/>
      <c r="P44" s="5"/>
      <c r="Q44" s="5"/>
      <c r="R44" s="5"/>
    </row>
    <row r="45" spans="1:18" ht="15" customHeight="1">
      <c r="A45" s="16" t="s">
        <v>55</v>
      </c>
      <c r="B45" s="147" t="s">
        <v>143</v>
      </c>
      <c r="C45" s="15" t="s">
        <v>144</v>
      </c>
      <c r="D45" s="15" t="s">
        <v>84</v>
      </c>
      <c r="E45" s="49" t="s">
        <v>136</v>
      </c>
      <c r="F45" s="5"/>
      <c r="G45" s="5"/>
      <c r="H45" s="5"/>
      <c r="I45" s="5"/>
      <c r="J45" s="5"/>
      <c r="K45" s="5"/>
      <c r="L45" s="5"/>
      <c r="M45" s="5"/>
      <c r="N45" s="5"/>
      <c r="O45" s="5"/>
      <c r="P45" s="5"/>
      <c r="Q45" s="5"/>
      <c r="R45" s="5"/>
    </row>
    <row r="46" spans="1:18" ht="28.5">
      <c r="A46" s="16" t="s">
        <v>55</v>
      </c>
      <c r="B46" s="147" t="s">
        <v>145</v>
      </c>
      <c r="C46" s="15" t="s">
        <v>146</v>
      </c>
      <c r="D46" s="15" t="s">
        <v>84</v>
      </c>
      <c r="E46" s="49" t="s">
        <v>129</v>
      </c>
      <c r="F46" s="5"/>
      <c r="G46" s="5"/>
      <c r="H46" s="5"/>
      <c r="I46" s="5"/>
      <c r="J46" s="5"/>
      <c r="K46" s="5"/>
      <c r="L46" s="5"/>
      <c r="M46" s="5"/>
      <c r="N46" s="5"/>
      <c r="O46" s="5"/>
      <c r="P46" s="5"/>
      <c r="Q46" s="5"/>
      <c r="R46" s="5"/>
    </row>
    <row r="47" spans="1:18" ht="40.15" customHeight="1">
      <c r="A47" s="24" t="s">
        <v>147</v>
      </c>
      <c r="C47" s="5"/>
      <c r="D47" s="5"/>
      <c r="E47" s="2"/>
      <c r="F47" s="2"/>
      <c r="G47" s="2"/>
      <c r="H47" s="2"/>
      <c r="I47" s="2"/>
      <c r="J47" s="2"/>
      <c r="K47" s="2"/>
      <c r="L47" s="2"/>
      <c r="M47" s="2"/>
      <c r="N47" s="2"/>
      <c r="O47" s="2"/>
      <c r="P47" s="2"/>
      <c r="Q47" s="2"/>
      <c r="R47" s="2"/>
    </row>
    <row r="48" spans="1:18" ht="54" customHeight="1">
      <c r="A48" s="285" t="s">
        <v>148</v>
      </c>
      <c r="B48" s="286"/>
      <c r="C48" s="287"/>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7.95">
      <c r="A50" s="16" t="s">
        <v>55</v>
      </c>
      <c r="B50" s="150" t="s">
        <v>149</v>
      </c>
      <c r="C50" s="279" t="s">
        <v>150</v>
      </c>
      <c r="D50" s="151" t="s">
        <v>84</v>
      </c>
      <c r="E50" s="177" t="s">
        <v>151</v>
      </c>
      <c r="F50" s="2"/>
      <c r="G50" s="2"/>
      <c r="H50" s="2"/>
      <c r="I50" s="2"/>
      <c r="J50" s="2"/>
      <c r="K50" s="2"/>
      <c r="L50" s="2"/>
      <c r="M50" s="2"/>
      <c r="N50" s="2"/>
      <c r="O50" s="2"/>
      <c r="P50" s="2"/>
      <c r="Q50" s="2"/>
      <c r="R50" s="2"/>
    </row>
    <row r="51" spans="1:18" ht="27.95">
      <c r="A51" s="16" t="s">
        <v>55</v>
      </c>
      <c r="B51" s="147" t="s">
        <v>152</v>
      </c>
      <c r="C51" s="15" t="s">
        <v>153</v>
      </c>
      <c r="D51" s="280" t="s">
        <v>69</v>
      </c>
      <c r="E51" s="49" t="s">
        <v>154</v>
      </c>
      <c r="F51" s="2"/>
      <c r="G51" s="2"/>
      <c r="H51" s="2"/>
      <c r="I51" s="2"/>
      <c r="J51" s="2"/>
      <c r="K51" s="2"/>
      <c r="L51" s="2"/>
      <c r="M51" s="2"/>
      <c r="N51" s="2"/>
      <c r="O51" s="2"/>
      <c r="P51" s="2"/>
      <c r="Q51" s="2"/>
      <c r="R51" s="2"/>
    </row>
    <row r="52" spans="1:18" ht="15">
      <c r="A52" s="16" t="s">
        <v>55</v>
      </c>
      <c r="B52" s="147" t="s">
        <v>155</v>
      </c>
      <c r="C52" s="15" t="s">
        <v>156</v>
      </c>
      <c r="D52" s="151" t="s">
        <v>96</v>
      </c>
      <c r="E52" s="178" t="s">
        <v>157</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7.95">
      <c r="A54" s="16" t="s">
        <v>55</v>
      </c>
      <c r="B54" s="150" t="s">
        <v>158</v>
      </c>
      <c r="C54" s="279" t="s">
        <v>150</v>
      </c>
      <c r="D54" s="151" t="s">
        <v>84</v>
      </c>
      <c r="E54" s="177" t="s">
        <v>151</v>
      </c>
      <c r="F54" s="2"/>
      <c r="G54" s="2"/>
      <c r="H54" s="2"/>
      <c r="I54" s="2"/>
      <c r="J54" s="2"/>
      <c r="K54" s="2"/>
      <c r="L54" s="2"/>
      <c r="M54" s="2"/>
      <c r="N54" s="2"/>
      <c r="O54" s="2"/>
      <c r="P54" s="2"/>
      <c r="Q54" s="2"/>
      <c r="R54" s="2"/>
    </row>
    <row r="55" spans="1:18" ht="27.95">
      <c r="A55" s="16" t="s">
        <v>55</v>
      </c>
      <c r="B55" s="147" t="s">
        <v>152</v>
      </c>
      <c r="C55" s="15" t="s">
        <v>153</v>
      </c>
      <c r="D55" s="280" t="s">
        <v>69</v>
      </c>
      <c r="E55" s="49" t="s">
        <v>159</v>
      </c>
      <c r="F55" s="2"/>
      <c r="G55" s="2"/>
      <c r="H55" s="2"/>
      <c r="I55" s="2"/>
      <c r="J55" s="2"/>
      <c r="K55" s="2"/>
      <c r="L55" s="2"/>
      <c r="M55" s="2"/>
      <c r="N55" s="2"/>
      <c r="O55" s="2"/>
      <c r="P55" s="2"/>
      <c r="Q55" s="2"/>
      <c r="R55" s="2"/>
    </row>
    <row r="56" spans="1:18" ht="15">
      <c r="A56" s="16" t="s">
        <v>55</v>
      </c>
      <c r="B56" s="157" t="s">
        <v>155</v>
      </c>
      <c r="C56" s="158" t="s">
        <v>156</v>
      </c>
      <c r="D56" s="159" t="s">
        <v>96</v>
      </c>
      <c r="E56" s="49" t="s">
        <v>157</v>
      </c>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160</v>
      </c>
      <c r="C58" s="279" t="s">
        <v>150</v>
      </c>
      <c r="D58" s="162" t="s">
        <v>84</v>
      </c>
      <c r="E58" s="177" t="s">
        <v>161</v>
      </c>
      <c r="F58" s="2"/>
      <c r="G58" s="2"/>
      <c r="H58" s="2"/>
      <c r="I58" s="2"/>
      <c r="J58" s="2"/>
      <c r="K58" s="2"/>
      <c r="L58" s="2"/>
      <c r="M58" s="2"/>
      <c r="N58" s="2"/>
      <c r="O58" s="2"/>
      <c r="P58" s="2"/>
      <c r="Q58" s="2"/>
      <c r="R58" s="2"/>
    </row>
    <row r="59" spans="1:18" ht="28.5">
      <c r="A59" s="16" t="s">
        <v>55</v>
      </c>
      <c r="B59" s="147" t="s">
        <v>152</v>
      </c>
      <c r="C59" s="15" t="s">
        <v>153</v>
      </c>
      <c r="D59" s="280" t="s">
        <v>69</v>
      </c>
      <c r="E59" s="49"/>
      <c r="F59" s="2"/>
      <c r="G59" s="2"/>
      <c r="H59" s="2"/>
      <c r="I59" s="2"/>
      <c r="J59" s="2"/>
      <c r="K59" s="2"/>
      <c r="L59" s="2"/>
      <c r="M59" s="2"/>
      <c r="N59" s="2"/>
      <c r="O59" s="2"/>
      <c r="P59" s="2"/>
      <c r="Q59" s="2"/>
      <c r="R59" s="2"/>
    </row>
    <row r="60" spans="1:18" ht="15">
      <c r="A60" s="16" t="s">
        <v>55</v>
      </c>
      <c r="B60" s="147" t="s">
        <v>155</v>
      </c>
      <c r="C60" s="63" t="s">
        <v>156</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162</v>
      </c>
      <c r="C62" s="279" t="s">
        <v>150</v>
      </c>
      <c r="D62" s="162" t="s">
        <v>84</v>
      </c>
      <c r="E62" s="177" t="s">
        <v>161</v>
      </c>
    </row>
    <row r="63" spans="1:18" ht="28.5">
      <c r="A63" s="16" t="s">
        <v>55</v>
      </c>
      <c r="B63" s="147" t="s">
        <v>152</v>
      </c>
      <c r="C63" s="15" t="s">
        <v>153</v>
      </c>
      <c r="D63" s="280" t="s">
        <v>69</v>
      </c>
      <c r="E63" s="49"/>
    </row>
    <row r="64" spans="1:18" ht="15">
      <c r="A64" s="16" t="s">
        <v>55</v>
      </c>
      <c r="B64" s="157" t="s">
        <v>155</v>
      </c>
      <c r="C64" s="63" t="s">
        <v>156</v>
      </c>
      <c r="D64" s="159" t="s">
        <v>96</v>
      </c>
      <c r="E64" s="49"/>
    </row>
    <row r="65" spans="1:5" ht="27" customHeight="1">
      <c r="A65" s="163"/>
      <c r="B65" s="160"/>
      <c r="C65" s="165"/>
      <c r="D65" s="155"/>
      <c r="E65" s="156"/>
    </row>
    <row r="66" spans="1:5" ht="27.95">
      <c r="A66" s="16" t="s">
        <v>55</v>
      </c>
      <c r="B66" s="161" t="s">
        <v>163</v>
      </c>
      <c r="C66" s="279" t="s">
        <v>150</v>
      </c>
      <c r="D66" s="162" t="s">
        <v>84</v>
      </c>
      <c r="E66" s="177" t="s">
        <v>161</v>
      </c>
    </row>
    <row r="67" spans="1:5" ht="27.95">
      <c r="A67" s="16" t="s">
        <v>55</v>
      </c>
      <c r="B67" s="147" t="s">
        <v>152</v>
      </c>
      <c r="C67" s="15" t="s">
        <v>153</v>
      </c>
      <c r="D67" s="280" t="s">
        <v>69</v>
      </c>
      <c r="E67" s="49"/>
    </row>
    <row r="68" spans="1:5">
      <c r="A68" s="16" t="s">
        <v>55</v>
      </c>
      <c r="B68" s="157" t="s">
        <v>155</v>
      </c>
      <c r="C68" s="63" t="s">
        <v>156</v>
      </c>
      <c r="D68" s="159" t="s">
        <v>96</v>
      </c>
      <c r="E68" s="49"/>
    </row>
    <row r="69" spans="1:5" ht="27" customHeight="1">
      <c r="A69" s="163"/>
      <c r="B69" s="160"/>
      <c r="C69" s="165"/>
      <c r="D69" s="155"/>
      <c r="E69" s="156"/>
    </row>
    <row r="70" spans="1:5" ht="27.95">
      <c r="A70" s="16" t="s">
        <v>55</v>
      </c>
      <c r="B70" s="161" t="s">
        <v>164</v>
      </c>
      <c r="C70" s="279" t="s">
        <v>150</v>
      </c>
      <c r="D70" s="162" t="s">
        <v>84</v>
      </c>
      <c r="E70" s="177" t="s">
        <v>151</v>
      </c>
    </row>
    <row r="71" spans="1:5" ht="27.95">
      <c r="A71" s="16" t="s">
        <v>55</v>
      </c>
      <c r="B71" s="147" t="s">
        <v>152</v>
      </c>
      <c r="C71" s="15" t="s">
        <v>153</v>
      </c>
      <c r="D71" s="280" t="s">
        <v>69</v>
      </c>
      <c r="E71" s="49" t="s">
        <v>165</v>
      </c>
    </row>
    <row r="72" spans="1:5" ht="15">
      <c r="A72" s="16" t="s">
        <v>55</v>
      </c>
      <c r="B72" s="157" t="s">
        <v>155</v>
      </c>
      <c r="C72" s="63" t="s">
        <v>156</v>
      </c>
      <c r="D72" s="159" t="s">
        <v>96</v>
      </c>
      <c r="E72" s="49" t="s">
        <v>157</v>
      </c>
    </row>
    <row r="73" spans="1:5" ht="27" customHeight="1">
      <c r="A73" s="163"/>
      <c r="B73" s="160"/>
      <c r="C73" s="165"/>
      <c r="D73" s="155"/>
      <c r="E73" s="156"/>
    </row>
    <row r="74" spans="1:5" ht="27.95">
      <c r="A74" s="16" t="s">
        <v>55</v>
      </c>
      <c r="B74" s="161" t="s">
        <v>166</v>
      </c>
      <c r="C74" s="279" t="s">
        <v>150</v>
      </c>
      <c r="D74" s="162" t="s">
        <v>84</v>
      </c>
      <c r="E74" s="177" t="s">
        <v>161</v>
      </c>
    </row>
    <row r="75" spans="1:5" ht="27.95">
      <c r="A75" s="16" t="s">
        <v>55</v>
      </c>
      <c r="B75" s="166" t="s">
        <v>152</v>
      </c>
      <c r="C75" s="15" t="s">
        <v>153</v>
      </c>
      <c r="D75" s="280" t="s">
        <v>69</v>
      </c>
      <c r="E75" s="49"/>
    </row>
    <row r="76" spans="1:5" ht="15">
      <c r="A76" s="16" t="s">
        <v>55</v>
      </c>
      <c r="B76" s="167" t="s">
        <v>155</v>
      </c>
      <c r="C76" s="63" t="s">
        <v>156</v>
      </c>
      <c r="D76" s="159" t="s">
        <v>96</v>
      </c>
      <c r="E76" s="49"/>
    </row>
    <row r="77" spans="1:5" ht="27" customHeight="1">
      <c r="A77" s="163"/>
      <c r="B77" s="168"/>
      <c r="C77" s="165"/>
      <c r="D77" s="155"/>
      <c r="E77" s="156"/>
    </row>
    <row r="78" spans="1:5" ht="28.5">
      <c r="A78" s="223"/>
      <c r="B78" s="215" t="s">
        <v>167</v>
      </c>
      <c r="C78" s="169" t="s">
        <v>168</v>
      </c>
      <c r="D78" s="5" t="s">
        <v>169</v>
      </c>
      <c r="E78" s="130" t="s">
        <v>170</v>
      </c>
    </row>
    <row r="79" spans="1:5" ht="28.5">
      <c r="A79" s="16" t="s">
        <v>55</v>
      </c>
      <c r="B79" s="166" t="s">
        <v>171</v>
      </c>
      <c r="C79" s="170" t="s">
        <v>172</v>
      </c>
      <c r="D79" s="151" t="s">
        <v>58</v>
      </c>
      <c r="E79" s="49" t="s">
        <v>173</v>
      </c>
    </row>
    <row r="80" spans="1:5" ht="56.25">
      <c r="A80" s="16" t="s">
        <v>55</v>
      </c>
      <c r="B80" s="166" t="s">
        <v>174</v>
      </c>
      <c r="C80" s="171" t="s">
        <v>175</v>
      </c>
      <c r="D80" s="151" t="s">
        <v>58</v>
      </c>
      <c r="E80" s="177" t="s">
        <v>176</v>
      </c>
    </row>
    <row r="81" spans="1:5" ht="28.5">
      <c r="A81" s="16" t="s">
        <v>55</v>
      </c>
      <c r="B81" s="166" t="s">
        <v>152</v>
      </c>
      <c r="C81" s="15" t="s">
        <v>153</v>
      </c>
      <c r="D81" s="280" t="s">
        <v>69</v>
      </c>
      <c r="E81" s="49" t="s">
        <v>165</v>
      </c>
    </row>
    <row r="82" spans="1:5" ht="15">
      <c r="A82" s="16" t="s">
        <v>55</v>
      </c>
      <c r="B82" s="167" t="s">
        <v>155</v>
      </c>
      <c r="C82" s="63" t="s">
        <v>156</v>
      </c>
      <c r="D82" s="159" t="s">
        <v>96</v>
      </c>
      <c r="E82" s="49" t="s">
        <v>157</v>
      </c>
    </row>
    <row r="83" spans="1:5" ht="27" customHeight="1">
      <c r="A83" s="163"/>
      <c r="B83" s="168"/>
      <c r="C83" s="165"/>
      <c r="D83" s="155"/>
      <c r="E83" s="156"/>
    </row>
    <row r="84" spans="1:5" ht="28.5">
      <c r="B84" s="215" t="s">
        <v>167</v>
      </c>
      <c r="C84" s="169" t="s">
        <v>168</v>
      </c>
      <c r="D84" s="5" t="s">
        <v>169</v>
      </c>
      <c r="E84" s="130" t="s">
        <v>170</v>
      </c>
    </row>
    <row r="85" spans="1:5" ht="15">
      <c r="A85" s="16" t="s">
        <v>55</v>
      </c>
      <c r="B85" s="166" t="s">
        <v>171</v>
      </c>
      <c r="C85" s="170" t="s">
        <v>172</v>
      </c>
      <c r="D85" s="151" t="s">
        <v>58</v>
      </c>
      <c r="E85" s="49" t="s">
        <v>177</v>
      </c>
    </row>
    <row r="86" spans="1:5" ht="154.5">
      <c r="A86" s="16" t="s">
        <v>55</v>
      </c>
      <c r="B86" s="166" t="s">
        <v>174</v>
      </c>
      <c r="C86" s="171" t="s">
        <v>175</v>
      </c>
      <c r="D86" s="151" t="s">
        <v>58</v>
      </c>
      <c r="E86" s="177" t="s">
        <v>178</v>
      </c>
    </row>
    <row r="87" spans="1:5" ht="28.5">
      <c r="A87" s="16" t="s">
        <v>55</v>
      </c>
      <c r="B87" s="166" t="s">
        <v>152</v>
      </c>
      <c r="C87" s="15" t="s">
        <v>153</v>
      </c>
      <c r="D87" s="280" t="s">
        <v>69</v>
      </c>
      <c r="E87" s="49" t="s">
        <v>154</v>
      </c>
    </row>
    <row r="88" spans="1:5" ht="15">
      <c r="A88" s="16" t="s">
        <v>55</v>
      </c>
      <c r="B88" s="167" t="s">
        <v>155</v>
      </c>
      <c r="C88" s="63" t="s">
        <v>156</v>
      </c>
      <c r="D88" s="159" t="s">
        <v>96</v>
      </c>
      <c r="E88" s="49" t="s">
        <v>157</v>
      </c>
    </row>
    <row r="89" spans="1:5" ht="27" customHeight="1">
      <c r="A89" s="163"/>
      <c r="B89" s="168"/>
      <c r="C89" s="165"/>
      <c r="D89" s="155"/>
      <c r="E89" s="156"/>
    </row>
    <row r="90" spans="1:5" ht="28.5">
      <c r="B90" s="215" t="s">
        <v>167</v>
      </c>
      <c r="C90" s="169" t="s">
        <v>168</v>
      </c>
      <c r="D90" s="5" t="s">
        <v>169</v>
      </c>
      <c r="E90" s="130" t="s">
        <v>170</v>
      </c>
    </row>
    <row r="91" spans="1:5" ht="15">
      <c r="A91" s="16" t="s">
        <v>55</v>
      </c>
      <c r="B91" s="166" t="s">
        <v>171</v>
      </c>
      <c r="C91" s="170" t="s">
        <v>172</v>
      </c>
      <c r="D91" s="151" t="s">
        <v>58</v>
      </c>
      <c r="E91" s="49" t="s">
        <v>179</v>
      </c>
    </row>
    <row r="92" spans="1:5" ht="365.25">
      <c r="A92" s="16" t="s">
        <v>55</v>
      </c>
      <c r="B92" s="166" t="s">
        <v>174</v>
      </c>
      <c r="C92" s="171" t="s">
        <v>175</v>
      </c>
      <c r="D92" s="151" t="s">
        <v>58</v>
      </c>
      <c r="E92" s="177" t="s">
        <v>180</v>
      </c>
    </row>
    <row r="93" spans="1:5" ht="28.5">
      <c r="A93" s="16" t="s">
        <v>55</v>
      </c>
      <c r="B93" s="166" t="s">
        <v>152</v>
      </c>
      <c r="C93" s="15" t="s">
        <v>153</v>
      </c>
      <c r="D93" s="280" t="s">
        <v>69</v>
      </c>
      <c r="E93" s="49" t="s">
        <v>154</v>
      </c>
    </row>
    <row r="94" spans="1:5" ht="15">
      <c r="A94" s="16" t="s">
        <v>55</v>
      </c>
      <c r="B94" s="167" t="s">
        <v>155</v>
      </c>
      <c r="C94" s="63" t="s">
        <v>156</v>
      </c>
      <c r="D94" s="159" t="s">
        <v>96</v>
      </c>
      <c r="E94" s="49" t="s">
        <v>157</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P8" activePane="bottomRight" state="frozen"/>
      <selection pane="bottomRight" activeCell="S8" sqref="S8"/>
      <selection pane="bottomLeft" activeCell="D5" sqref="D5"/>
      <selection pane="topRight" activeCell="D5" sqref="D5"/>
    </sheetView>
  </sheetViews>
  <sheetFormatPr defaultColWidth="9.28515625" defaultRowHeight="14.1"/>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181</v>
      </c>
      <c r="B1" s="226"/>
      <c r="C1" s="77"/>
      <c r="D1" s="179"/>
      <c r="E1" s="271" t="s">
        <v>182</v>
      </c>
      <c r="F1" s="272" t="s">
        <v>183</v>
      </c>
      <c r="G1" s="272" t="s">
        <v>184</v>
      </c>
      <c r="H1" s="272" t="s">
        <v>185</v>
      </c>
      <c r="I1" s="272" t="s">
        <v>186</v>
      </c>
      <c r="J1" s="272" t="s">
        <v>187</v>
      </c>
      <c r="K1" s="272" t="s">
        <v>188</v>
      </c>
      <c r="L1" s="272" t="s">
        <v>189</v>
      </c>
      <c r="M1" s="272" t="s">
        <v>190</v>
      </c>
      <c r="N1" s="272" t="s">
        <v>191</v>
      </c>
      <c r="O1" s="272" t="s">
        <v>192</v>
      </c>
      <c r="P1" s="272" t="s">
        <v>193</v>
      </c>
      <c r="Q1" s="272" t="s">
        <v>194</v>
      </c>
      <c r="R1" s="272" t="s">
        <v>195</v>
      </c>
      <c r="S1" s="272" t="s">
        <v>196</v>
      </c>
      <c r="T1" s="272" t="s">
        <v>197</v>
      </c>
      <c r="U1" s="272" t="s">
        <v>198</v>
      </c>
      <c r="V1" s="272" t="s">
        <v>199</v>
      </c>
      <c r="W1" s="272" t="s">
        <v>200</v>
      </c>
      <c r="X1" s="272" t="s">
        <v>201</v>
      </c>
      <c r="Y1" s="272" t="s">
        <v>202</v>
      </c>
      <c r="Z1" s="272" t="s">
        <v>203</v>
      </c>
      <c r="AA1" s="272" t="s">
        <v>204</v>
      </c>
      <c r="AB1" s="272" t="s">
        <v>205</v>
      </c>
      <c r="AC1" s="272" t="s">
        <v>206</v>
      </c>
      <c r="AD1" s="272" t="s">
        <v>207</v>
      </c>
      <c r="AE1" s="272" t="s">
        <v>208</v>
      </c>
      <c r="AF1" s="272" t="s">
        <v>209</v>
      </c>
      <c r="AG1" s="272" t="s">
        <v>210</v>
      </c>
      <c r="AH1" s="272" t="s">
        <v>211</v>
      </c>
      <c r="AI1" s="272" t="s">
        <v>212</v>
      </c>
      <c r="AJ1" s="272" t="s">
        <v>213</v>
      </c>
      <c r="AK1" s="272" t="s">
        <v>214</v>
      </c>
      <c r="AL1" s="272" t="s">
        <v>215</v>
      </c>
      <c r="AM1" s="272" t="s">
        <v>216</v>
      </c>
      <c r="AN1" s="272" t="s">
        <v>217</v>
      </c>
      <c r="AO1" s="272" t="s">
        <v>218</v>
      </c>
      <c r="AP1" s="272" t="s">
        <v>219</v>
      </c>
      <c r="AQ1" s="272" t="s">
        <v>220</v>
      </c>
      <c r="AR1" s="272" t="s">
        <v>221</v>
      </c>
      <c r="AS1" s="272" t="s">
        <v>222</v>
      </c>
      <c r="AT1" s="272" t="s">
        <v>223</v>
      </c>
      <c r="AU1" s="272" t="s">
        <v>224</v>
      </c>
      <c r="AV1" s="272" t="s">
        <v>225</v>
      </c>
      <c r="AW1" s="272" t="s">
        <v>226</v>
      </c>
      <c r="AX1" s="272" t="s">
        <v>227</v>
      </c>
      <c r="AY1" s="272" t="s">
        <v>228</v>
      </c>
      <c r="AZ1" s="272" t="s">
        <v>229</v>
      </c>
      <c r="BA1" s="272" t="s">
        <v>230</v>
      </c>
      <c r="BB1" s="272" t="s">
        <v>231</v>
      </c>
      <c r="BC1" s="272" t="s">
        <v>232</v>
      </c>
      <c r="BD1" s="272" t="s">
        <v>233</v>
      </c>
      <c r="BE1" s="272" t="s">
        <v>234</v>
      </c>
      <c r="BF1" s="272" t="s">
        <v>235</v>
      </c>
      <c r="BG1" s="272" t="s">
        <v>236</v>
      </c>
      <c r="BH1" s="272" t="s">
        <v>237</v>
      </c>
      <c r="BI1" s="272" t="s">
        <v>238</v>
      </c>
      <c r="BJ1" s="272" t="s">
        <v>239</v>
      </c>
      <c r="BK1" s="272" t="s">
        <v>240</v>
      </c>
      <c r="BL1" s="272" t="s">
        <v>241</v>
      </c>
      <c r="BM1" s="272" t="s">
        <v>242</v>
      </c>
      <c r="BN1" s="272" t="s">
        <v>243</v>
      </c>
      <c r="BO1" s="272" t="s">
        <v>244</v>
      </c>
      <c r="BP1" s="272" t="s">
        <v>245</v>
      </c>
      <c r="BQ1" s="272" t="s">
        <v>246</v>
      </c>
      <c r="BR1" s="272" t="s">
        <v>247</v>
      </c>
      <c r="BS1" s="272" t="s">
        <v>248</v>
      </c>
      <c r="BT1" s="272" t="s">
        <v>249</v>
      </c>
      <c r="BU1" s="272" t="s">
        <v>250</v>
      </c>
      <c r="BV1" s="272" t="s">
        <v>251</v>
      </c>
      <c r="BW1" s="272" t="s">
        <v>252</v>
      </c>
      <c r="BX1" s="272" t="s">
        <v>253</v>
      </c>
      <c r="BY1" s="272" t="s">
        <v>254</v>
      </c>
      <c r="BZ1" s="272" t="s">
        <v>255</v>
      </c>
      <c r="CA1" s="272" t="s">
        <v>256</v>
      </c>
      <c r="CB1" s="272" t="s">
        <v>257</v>
      </c>
      <c r="CC1" s="272" t="s">
        <v>258</v>
      </c>
      <c r="CD1" s="272" t="s">
        <v>259</v>
      </c>
      <c r="CE1" s="272" t="s">
        <v>260</v>
      </c>
      <c r="CF1" s="272" t="s">
        <v>261</v>
      </c>
      <c r="CG1" s="272" t="s">
        <v>262</v>
      </c>
      <c r="CH1" s="272" t="s">
        <v>263</v>
      </c>
      <c r="CI1" s="272" t="s">
        <v>264</v>
      </c>
      <c r="CJ1" s="272" t="s">
        <v>265</v>
      </c>
      <c r="CK1" s="272" t="s">
        <v>266</v>
      </c>
      <c r="CL1" s="272" t="s">
        <v>267</v>
      </c>
      <c r="CM1" s="272" t="s">
        <v>268</v>
      </c>
      <c r="CN1" s="272" t="s">
        <v>269</v>
      </c>
      <c r="CO1" s="272" t="s">
        <v>270</v>
      </c>
      <c r="CP1" s="272" t="s">
        <v>271</v>
      </c>
      <c r="CQ1" s="272" t="s">
        <v>272</v>
      </c>
      <c r="CR1" s="272" t="s">
        <v>273</v>
      </c>
      <c r="CS1" s="272" t="s">
        <v>274</v>
      </c>
      <c r="CT1" s="272" t="s">
        <v>275</v>
      </c>
      <c r="CU1" s="272" t="s">
        <v>276</v>
      </c>
      <c r="CV1" s="272" t="s">
        <v>277</v>
      </c>
      <c r="CW1" s="272" t="s">
        <v>278</v>
      </c>
      <c r="CX1" s="272" t="s">
        <v>279</v>
      </c>
      <c r="CY1" s="272" t="s">
        <v>280</v>
      </c>
      <c r="CZ1" s="273" t="s">
        <v>281</v>
      </c>
    </row>
    <row r="2" spans="1:104" ht="23.25" hidden="1" customHeight="1">
      <c r="A2" s="300" t="s">
        <v>282</v>
      </c>
      <c r="B2" s="301"/>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300" t="s">
        <v>283</v>
      </c>
      <c r="B3" s="301"/>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284</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5" t="s">
        <v>285</v>
      </c>
      <c r="B5" s="286"/>
      <c r="C5" s="286"/>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182</v>
      </c>
      <c r="F6" s="274" t="s">
        <v>183</v>
      </c>
      <c r="G6" s="274" t="s">
        <v>184</v>
      </c>
      <c r="H6" s="274" t="s">
        <v>185</v>
      </c>
      <c r="I6" s="274" t="s">
        <v>186</v>
      </c>
      <c r="J6" s="274" t="s">
        <v>187</v>
      </c>
      <c r="K6" s="274" t="s">
        <v>188</v>
      </c>
      <c r="L6" s="274" t="s">
        <v>189</v>
      </c>
      <c r="M6" s="274" t="s">
        <v>190</v>
      </c>
      <c r="N6" s="274" t="s">
        <v>191</v>
      </c>
      <c r="O6" s="274" t="s">
        <v>192</v>
      </c>
      <c r="P6" s="274" t="s">
        <v>193</v>
      </c>
      <c r="Q6" s="274" t="s">
        <v>194</v>
      </c>
      <c r="R6" s="274" t="s">
        <v>195</v>
      </c>
      <c r="S6" s="274" t="s">
        <v>196</v>
      </c>
      <c r="T6" s="274" t="s">
        <v>197</v>
      </c>
      <c r="U6" s="274" t="s">
        <v>198</v>
      </c>
      <c r="V6" s="274" t="s">
        <v>199</v>
      </c>
      <c r="W6" s="274" t="s">
        <v>200</v>
      </c>
      <c r="X6" s="274" t="s">
        <v>201</v>
      </c>
      <c r="Y6" s="274" t="s">
        <v>202</v>
      </c>
      <c r="Z6" s="274" t="s">
        <v>203</v>
      </c>
      <c r="AA6" s="274" t="s">
        <v>204</v>
      </c>
      <c r="AB6" s="274" t="s">
        <v>205</v>
      </c>
      <c r="AC6" s="274" t="s">
        <v>206</v>
      </c>
      <c r="AD6" s="274" t="s">
        <v>207</v>
      </c>
      <c r="AE6" s="274" t="s">
        <v>208</v>
      </c>
      <c r="AF6" s="274" t="s">
        <v>209</v>
      </c>
      <c r="AG6" s="274" t="s">
        <v>210</v>
      </c>
      <c r="AH6" s="274" t="s">
        <v>211</v>
      </c>
      <c r="AI6" s="274" t="s">
        <v>212</v>
      </c>
      <c r="AJ6" s="274" t="s">
        <v>213</v>
      </c>
      <c r="AK6" s="274" t="s">
        <v>214</v>
      </c>
      <c r="AL6" s="274" t="s">
        <v>215</v>
      </c>
      <c r="AM6" s="274" t="s">
        <v>216</v>
      </c>
      <c r="AN6" s="274" t="s">
        <v>217</v>
      </c>
      <c r="AO6" s="274" t="s">
        <v>218</v>
      </c>
      <c r="AP6" s="274" t="s">
        <v>219</v>
      </c>
      <c r="AQ6" s="274" t="s">
        <v>220</v>
      </c>
      <c r="AR6" s="274" t="s">
        <v>221</v>
      </c>
      <c r="AS6" s="274" t="s">
        <v>222</v>
      </c>
      <c r="AT6" s="274" t="s">
        <v>223</v>
      </c>
      <c r="AU6" s="274" t="s">
        <v>224</v>
      </c>
      <c r="AV6" s="274" t="s">
        <v>225</v>
      </c>
      <c r="AW6" s="274" t="s">
        <v>226</v>
      </c>
      <c r="AX6" s="274" t="s">
        <v>227</v>
      </c>
      <c r="AY6" s="274" t="s">
        <v>228</v>
      </c>
      <c r="AZ6" s="274" t="s">
        <v>229</v>
      </c>
      <c r="BA6" s="274" t="s">
        <v>230</v>
      </c>
      <c r="BB6" s="274" t="s">
        <v>231</v>
      </c>
      <c r="BC6" s="274" t="s">
        <v>232</v>
      </c>
      <c r="BD6" s="274" t="s">
        <v>233</v>
      </c>
      <c r="BE6" s="274" t="s">
        <v>234</v>
      </c>
      <c r="BF6" s="274" t="s">
        <v>235</v>
      </c>
      <c r="BG6" s="274" t="s">
        <v>236</v>
      </c>
      <c r="BH6" s="274" t="s">
        <v>237</v>
      </c>
      <c r="BI6" s="274" t="s">
        <v>238</v>
      </c>
      <c r="BJ6" s="274" t="s">
        <v>239</v>
      </c>
      <c r="BK6" s="274" t="s">
        <v>240</v>
      </c>
      <c r="BL6" s="274" t="s">
        <v>241</v>
      </c>
      <c r="BM6" s="274" t="s">
        <v>242</v>
      </c>
      <c r="BN6" s="274" t="s">
        <v>243</v>
      </c>
      <c r="BO6" s="274" t="s">
        <v>244</v>
      </c>
      <c r="BP6" s="274" t="s">
        <v>245</v>
      </c>
      <c r="BQ6" s="274" t="s">
        <v>246</v>
      </c>
      <c r="BR6" s="274" t="s">
        <v>247</v>
      </c>
      <c r="BS6" s="274" t="s">
        <v>248</v>
      </c>
      <c r="BT6" s="274" t="s">
        <v>249</v>
      </c>
      <c r="BU6" s="274" t="s">
        <v>250</v>
      </c>
      <c r="BV6" s="274" t="s">
        <v>251</v>
      </c>
      <c r="BW6" s="274" t="s">
        <v>252</v>
      </c>
      <c r="BX6" s="274" t="s">
        <v>253</v>
      </c>
      <c r="BY6" s="274" t="s">
        <v>254</v>
      </c>
      <c r="BZ6" s="274" t="s">
        <v>255</v>
      </c>
      <c r="CA6" s="274" t="s">
        <v>256</v>
      </c>
      <c r="CB6" s="274" t="s">
        <v>257</v>
      </c>
      <c r="CC6" s="274" t="s">
        <v>258</v>
      </c>
      <c r="CD6" s="274" t="s">
        <v>259</v>
      </c>
      <c r="CE6" s="274" t="s">
        <v>260</v>
      </c>
      <c r="CF6" s="274" t="s">
        <v>261</v>
      </c>
      <c r="CG6" s="274" t="s">
        <v>262</v>
      </c>
      <c r="CH6" s="274" t="s">
        <v>263</v>
      </c>
      <c r="CI6" s="274" t="s">
        <v>264</v>
      </c>
      <c r="CJ6" s="274" t="s">
        <v>265</v>
      </c>
      <c r="CK6" s="274" t="s">
        <v>266</v>
      </c>
      <c r="CL6" s="274" t="s">
        <v>267</v>
      </c>
      <c r="CM6" s="274" t="s">
        <v>268</v>
      </c>
      <c r="CN6" s="274" t="s">
        <v>269</v>
      </c>
      <c r="CO6" s="274" t="s">
        <v>270</v>
      </c>
      <c r="CP6" s="274" t="s">
        <v>271</v>
      </c>
      <c r="CQ6" s="274" t="s">
        <v>272</v>
      </c>
      <c r="CR6" s="274" t="s">
        <v>273</v>
      </c>
      <c r="CS6" s="274" t="s">
        <v>274</v>
      </c>
      <c r="CT6" s="274" t="s">
        <v>275</v>
      </c>
      <c r="CU6" s="274" t="s">
        <v>276</v>
      </c>
      <c r="CV6" s="274" t="s">
        <v>277</v>
      </c>
      <c r="CW6" s="274" t="s">
        <v>278</v>
      </c>
      <c r="CX6" s="274" t="s">
        <v>279</v>
      </c>
      <c r="CY6" s="274" t="s">
        <v>280</v>
      </c>
      <c r="CZ6" s="275" t="s">
        <v>281</v>
      </c>
    </row>
    <row r="7" spans="1:104" ht="84.75">
      <c r="A7" s="16" t="s">
        <v>286</v>
      </c>
      <c r="B7" s="15" t="s">
        <v>287</v>
      </c>
      <c r="C7" s="15" t="s">
        <v>288</v>
      </c>
      <c r="D7" s="15" t="s">
        <v>84</v>
      </c>
      <c r="E7" s="56" t="s">
        <v>130</v>
      </c>
      <c r="F7" s="60" t="s">
        <v>127</v>
      </c>
      <c r="G7" s="60" t="s">
        <v>132</v>
      </c>
      <c r="H7" s="60" t="s">
        <v>127</v>
      </c>
      <c r="I7" s="60" t="s">
        <v>130</v>
      </c>
      <c r="J7" s="60" t="s">
        <v>130</v>
      </c>
      <c r="K7" s="60" t="s">
        <v>130</v>
      </c>
      <c r="L7" s="60" t="s">
        <v>130</v>
      </c>
      <c r="M7" s="60" t="s">
        <v>137</v>
      </c>
      <c r="N7" s="60" t="s">
        <v>137</v>
      </c>
      <c r="O7" s="60" t="s">
        <v>137</v>
      </c>
      <c r="P7" s="60" t="s">
        <v>137</v>
      </c>
      <c r="Q7" s="60" t="s">
        <v>137</v>
      </c>
      <c r="R7" s="60" t="s">
        <v>139</v>
      </c>
      <c r="S7" s="60" t="s">
        <v>132</v>
      </c>
      <c r="T7" s="60" t="s">
        <v>132</v>
      </c>
      <c r="U7" s="60" t="s">
        <v>132</v>
      </c>
      <c r="V7" s="60" t="s">
        <v>132</v>
      </c>
      <c r="W7" s="60" t="s">
        <v>127</v>
      </c>
      <c r="X7" s="60" t="s">
        <v>130</v>
      </c>
      <c r="Y7" s="60" t="s">
        <v>137</v>
      </c>
      <c r="Z7" s="60" t="s">
        <v>137</v>
      </c>
      <c r="AA7" s="60" t="s">
        <v>132</v>
      </c>
      <c r="AB7" s="60"/>
      <c r="AC7" s="60" t="s">
        <v>145</v>
      </c>
      <c r="AD7" s="60" t="s">
        <v>145</v>
      </c>
      <c r="AE7" s="60" t="s">
        <v>145</v>
      </c>
      <c r="AF7" s="60" t="s">
        <v>145</v>
      </c>
      <c r="AG7" s="60" t="s">
        <v>145</v>
      </c>
      <c r="AH7" s="60" t="s">
        <v>145</v>
      </c>
      <c r="AI7" s="60" t="s">
        <v>145</v>
      </c>
      <c r="AJ7" s="60" t="s">
        <v>145</v>
      </c>
      <c r="AK7" s="60" t="s">
        <v>145</v>
      </c>
      <c r="AL7" s="60" t="s">
        <v>127</v>
      </c>
      <c r="AM7" s="60" t="s">
        <v>130</v>
      </c>
      <c r="AN7" s="60" t="s">
        <v>127</v>
      </c>
      <c r="AO7" s="60" t="s">
        <v>130</v>
      </c>
      <c r="AP7" s="60" t="s">
        <v>132</v>
      </c>
      <c r="AQ7" s="60" t="s">
        <v>132</v>
      </c>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294.75">
      <c r="A8" s="16" t="s">
        <v>289</v>
      </c>
      <c r="B8" s="15" t="s">
        <v>290</v>
      </c>
      <c r="C8" s="15" t="s">
        <v>291</v>
      </c>
      <c r="D8" s="15" t="s">
        <v>58</v>
      </c>
      <c r="E8" s="56" t="s">
        <v>292</v>
      </c>
      <c r="F8" s="60"/>
      <c r="G8" s="60" t="s">
        <v>293</v>
      </c>
      <c r="H8" s="60"/>
      <c r="I8" s="60" t="s">
        <v>294</v>
      </c>
      <c r="J8" s="60" t="s">
        <v>294</v>
      </c>
      <c r="K8" s="60" t="s">
        <v>294</v>
      </c>
      <c r="L8" s="60" t="s">
        <v>294</v>
      </c>
      <c r="M8" s="60" t="s">
        <v>295</v>
      </c>
      <c r="N8" s="60" t="s">
        <v>296</v>
      </c>
      <c r="O8" s="60" t="s">
        <v>296</v>
      </c>
      <c r="P8" s="60" t="s">
        <v>296</v>
      </c>
      <c r="Q8" s="60" t="s">
        <v>296</v>
      </c>
      <c r="R8" s="60"/>
      <c r="S8" s="60" t="s">
        <v>293</v>
      </c>
      <c r="T8" s="60" t="s">
        <v>293</v>
      </c>
      <c r="U8" s="60" t="s">
        <v>293</v>
      </c>
      <c r="V8" s="60" t="s">
        <v>293</v>
      </c>
      <c r="W8" s="60"/>
      <c r="X8" s="60"/>
      <c r="Y8" s="60" t="s">
        <v>295</v>
      </c>
      <c r="Z8" s="60" t="s">
        <v>297</v>
      </c>
      <c r="AA8" s="60" t="s">
        <v>293</v>
      </c>
      <c r="AB8" s="60" t="s">
        <v>298</v>
      </c>
      <c r="AC8" s="60" t="s">
        <v>299</v>
      </c>
      <c r="AD8" s="60" t="s">
        <v>299</v>
      </c>
      <c r="AE8" s="60" t="s">
        <v>299</v>
      </c>
      <c r="AF8" s="60" t="s">
        <v>299</v>
      </c>
      <c r="AG8" s="60" t="s">
        <v>300</v>
      </c>
      <c r="AH8" s="277" t="s">
        <v>300</v>
      </c>
      <c r="AI8" s="277" t="s">
        <v>300</v>
      </c>
      <c r="AJ8" s="277" t="s">
        <v>300</v>
      </c>
      <c r="AK8" s="277" t="s">
        <v>301</v>
      </c>
      <c r="AL8" s="277"/>
      <c r="AM8" s="277" t="s">
        <v>302</v>
      </c>
      <c r="AN8" s="277"/>
      <c r="AO8" s="277" t="s">
        <v>302</v>
      </c>
      <c r="AP8" s="60" t="s">
        <v>293</v>
      </c>
      <c r="AQ8" s="60" t="s">
        <v>293</v>
      </c>
      <c r="AR8" s="60" t="s">
        <v>303</v>
      </c>
      <c r="AS8" s="60" t="s">
        <v>304</v>
      </c>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6.25">
      <c r="A9" s="16" t="s">
        <v>305</v>
      </c>
      <c r="B9" s="15" t="s">
        <v>306</v>
      </c>
      <c r="C9" s="9" t="s">
        <v>307</v>
      </c>
      <c r="D9" s="15" t="s">
        <v>69</v>
      </c>
      <c r="E9" s="56" t="s">
        <v>308</v>
      </c>
      <c r="F9" s="60" t="s">
        <v>308</v>
      </c>
      <c r="G9" s="60" t="s">
        <v>308</v>
      </c>
      <c r="H9" s="60" t="s">
        <v>309</v>
      </c>
      <c r="I9" s="60" t="s">
        <v>309</v>
      </c>
      <c r="J9" s="60" t="s">
        <v>309</v>
      </c>
      <c r="K9" s="60" t="s">
        <v>309</v>
      </c>
      <c r="L9" s="60" t="s">
        <v>309</v>
      </c>
      <c r="M9" s="60" t="s">
        <v>309</v>
      </c>
      <c r="N9" s="60" t="s">
        <v>309</v>
      </c>
      <c r="O9" s="60" t="s">
        <v>309</v>
      </c>
      <c r="P9" s="60" t="s">
        <v>309</v>
      </c>
      <c r="Q9" s="60" t="s">
        <v>309</v>
      </c>
      <c r="R9" s="60" t="s">
        <v>309</v>
      </c>
      <c r="S9" s="60" t="s">
        <v>309</v>
      </c>
      <c r="T9" s="60" t="s">
        <v>309</v>
      </c>
      <c r="U9" s="60" t="s">
        <v>309</v>
      </c>
      <c r="V9" s="60" t="s">
        <v>309</v>
      </c>
      <c r="W9" s="60" t="s">
        <v>310</v>
      </c>
      <c r="X9" s="60" t="s">
        <v>310</v>
      </c>
      <c r="Y9" s="60" t="s">
        <v>310</v>
      </c>
      <c r="Z9" s="60" t="s">
        <v>310</v>
      </c>
      <c r="AA9" s="60" t="s">
        <v>310</v>
      </c>
      <c r="AB9" s="60" t="s">
        <v>311</v>
      </c>
      <c r="AC9" s="60" t="s">
        <v>310</v>
      </c>
      <c r="AD9" s="60" t="s">
        <v>310</v>
      </c>
      <c r="AE9" s="60" t="s">
        <v>310</v>
      </c>
      <c r="AF9" s="60" t="s">
        <v>310</v>
      </c>
      <c r="AG9" s="60" t="s">
        <v>310</v>
      </c>
      <c r="AH9" s="60" t="s">
        <v>310</v>
      </c>
      <c r="AI9" s="60" t="s">
        <v>310</v>
      </c>
      <c r="AJ9" s="60" t="s">
        <v>310</v>
      </c>
      <c r="AK9" s="60" t="s">
        <v>310</v>
      </c>
      <c r="AL9" s="60" t="s">
        <v>310</v>
      </c>
      <c r="AM9" s="60" t="s">
        <v>310</v>
      </c>
      <c r="AN9" s="60" t="s">
        <v>310</v>
      </c>
      <c r="AO9" s="60" t="s">
        <v>310</v>
      </c>
      <c r="AP9" s="60" t="s">
        <v>310</v>
      </c>
      <c r="AQ9" s="60" t="s">
        <v>310</v>
      </c>
      <c r="AR9" s="60" t="s">
        <v>312</v>
      </c>
      <c r="AS9" s="60" t="s">
        <v>312</v>
      </c>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53.5">
      <c r="A10" s="16" t="s">
        <v>313</v>
      </c>
      <c r="B10" s="15" t="s">
        <v>314</v>
      </c>
      <c r="C10" s="9" t="s">
        <v>315</v>
      </c>
      <c r="D10" s="15" t="s">
        <v>58</v>
      </c>
      <c r="E10" s="56" t="s">
        <v>316</v>
      </c>
      <c r="F10" s="60" t="s">
        <v>317</v>
      </c>
      <c r="G10" s="60" t="s">
        <v>318</v>
      </c>
      <c r="H10" s="60" t="s">
        <v>319</v>
      </c>
      <c r="I10" s="276" t="s">
        <v>320</v>
      </c>
      <c r="J10" s="276" t="s">
        <v>321</v>
      </c>
      <c r="K10" s="276" t="s">
        <v>322</v>
      </c>
      <c r="L10" s="276" t="s">
        <v>323</v>
      </c>
      <c r="M10" s="276" t="s">
        <v>319</v>
      </c>
      <c r="N10" s="276" t="s">
        <v>324</v>
      </c>
      <c r="O10" s="276" t="s">
        <v>321</v>
      </c>
      <c r="P10" s="276" t="s">
        <v>325</v>
      </c>
      <c r="Q10" s="276" t="s">
        <v>326</v>
      </c>
      <c r="R10" s="60" t="s">
        <v>326</v>
      </c>
      <c r="S10" s="276" t="s">
        <v>324</v>
      </c>
      <c r="T10" s="276" t="s">
        <v>327</v>
      </c>
      <c r="U10" s="276" t="s">
        <v>322</v>
      </c>
      <c r="V10" s="276" t="s">
        <v>326</v>
      </c>
      <c r="W10" s="276" t="s">
        <v>328</v>
      </c>
      <c r="X10" s="276" t="s">
        <v>329</v>
      </c>
      <c r="Y10" s="276" t="s">
        <v>330</v>
      </c>
      <c r="Z10" s="276" t="s">
        <v>329</v>
      </c>
      <c r="AA10" s="276" t="s">
        <v>330</v>
      </c>
      <c r="AB10" s="276" t="s">
        <v>331</v>
      </c>
      <c r="AC10" s="276" t="s">
        <v>332</v>
      </c>
      <c r="AD10" s="276" t="s">
        <v>332</v>
      </c>
      <c r="AE10" s="276" t="s">
        <v>333</v>
      </c>
      <c r="AF10" s="276" t="s">
        <v>334</v>
      </c>
      <c r="AG10" s="276" t="s">
        <v>332</v>
      </c>
      <c r="AH10" s="276" t="s">
        <v>332</v>
      </c>
      <c r="AI10" s="276" t="s">
        <v>333</v>
      </c>
      <c r="AJ10" s="276" t="s">
        <v>334</v>
      </c>
      <c r="AK10" s="276" t="s">
        <v>335</v>
      </c>
      <c r="AL10" s="276" t="s">
        <v>336</v>
      </c>
      <c r="AM10" s="276" t="s">
        <v>336</v>
      </c>
      <c r="AN10" s="60" t="s">
        <v>337</v>
      </c>
      <c r="AO10" s="276" t="s">
        <v>337</v>
      </c>
      <c r="AP10" s="60" t="s">
        <v>338</v>
      </c>
      <c r="AQ10" s="60" t="s">
        <v>339</v>
      </c>
      <c r="AR10" s="60" t="s">
        <v>340</v>
      </c>
      <c r="AS10" s="60" t="s">
        <v>341</v>
      </c>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302" t="s">
        <v>342</v>
      </c>
      <c r="C11" s="303"/>
      <c r="D11" s="187" t="s">
        <v>170</v>
      </c>
      <c r="E11" s="188" t="s">
        <v>170</v>
      </c>
      <c r="F11" s="189" t="s">
        <v>170</v>
      </c>
      <c r="G11" s="189" t="s">
        <v>170</v>
      </c>
      <c r="H11" s="189" t="s">
        <v>170</v>
      </c>
      <c r="I11" s="189" t="s">
        <v>170</v>
      </c>
      <c r="J11" s="189" t="s">
        <v>170</v>
      </c>
      <c r="K11" s="189" t="s">
        <v>170</v>
      </c>
      <c r="L11" s="189" t="s">
        <v>170</v>
      </c>
      <c r="M11" s="189" t="s">
        <v>170</v>
      </c>
      <c r="N11" s="189" t="s">
        <v>170</v>
      </c>
      <c r="O11" s="189" t="s">
        <v>170</v>
      </c>
      <c r="P11" s="189" t="s">
        <v>170</v>
      </c>
      <c r="Q11" s="189" t="s">
        <v>170</v>
      </c>
      <c r="R11" s="189" t="s">
        <v>170</v>
      </c>
      <c r="S11" s="189" t="s">
        <v>170</v>
      </c>
      <c r="T11" s="189" t="s">
        <v>170</v>
      </c>
      <c r="U11" s="189" t="s">
        <v>170</v>
      </c>
      <c r="V11" s="189" t="s">
        <v>170</v>
      </c>
      <c r="W11" s="189" t="s">
        <v>170</v>
      </c>
      <c r="X11" s="189" t="s">
        <v>170</v>
      </c>
      <c r="Y11" s="189" t="s">
        <v>170</v>
      </c>
      <c r="Z11" s="189" t="s">
        <v>170</v>
      </c>
      <c r="AA11" s="189" t="s">
        <v>170</v>
      </c>
      <c r="AB11" s="189" t="s">
        <v>170</v>
      </c>
      <c r="AC11" s="189" t="s">
        <v>170</v>
      </c>
      <c r="AD11" s="189" t="s">
        <v>170</v>
      </c>
      <c r="AE11" s="189" t="s">
        <v>170</v>
      </c>
      <c r="AF11" s="189" t="s">
        <v>170</v>
      </c>
      <c r="AG11" s="189" t="s">
        <v>170</v>
      </c>
      <c r="AH11" s="189" t="s">
        <v>170</v>
      </c>
      <c r="AI11" s="189" t="s">
        <v>170</v>
      </c>
      <c r="AJ11" s="189" t="s">
        <v>170</v>
      </c>
      <c r="AK11" s="189" t="s">
        <v>170</v>
      </c>
      <c r="AL11" s="189" t="s">
        <v>170</v>
      </c>
      <c r="AM11" s="189" t="s">
        <v>170</v>
      </c>
      <c r="AN11" s="189" t="s">
        <v>170</v>
      </c>
      <c r="AO11" s="189" t="s">
        <v>170</v>
      </c>
      <c r="AP11" s="189" t="s">
        <v>170</v>
      </c>
      <c r="AQ11" s="189" t="s">
        <v>170</v>
      </c>
      <c r="AR11" s="189" t="s">
        <v>170</v>
      </c>
      <c r="AS11" s="189" t="s">
        <v>170</v>
      </c>
      <c r="AT11" s="189" t="s">
        <v>170</v>
      </c>
      <c r="AU11" s="189" t="s">
        <v>170</v>
      </c>
      <c r="AV11" s="189" t="s">
        <v>170</v>
      </c>
      <c r="AW11" s="189" t="s">
        <v>170</v>
      </c>
      <c r="AX11" s="189" t="s">
        <v>170</v>
      </c>
      <c r="AY11" s="189" t="s">
        <v>170</v>
      </c>
      <c r="AZ11" s="189" t="s">
        <v>170</v>
      </c>
      <c r="BA11" s="189" t="s">
        <v>170</v>
      </c>
      <c r="BB11" s="189" t="s">
        <v>170</v>
      </c>
      <c r="BC11" s="189" t="s">
        <v>170</v>
      </c>
      <c r="BD11" s="189" t="s">
        <v>170</v>
      </c>
      <c r="BE11" s="189" t="s">
        <v>170</v>
      </c>
      <c r="BF11" s="189" t="s">
        <v>170</v>
      </c>
      <c r="BG11" s="189" t="s">
        <v>170</v>
      </c>
      <c r="BH11" s="189" t="s">
        <v>170</v>
      </c>
      <c r="BI11" s="189" t="s">
        <v>170</v>
      </c>
      <c r="BJ11" s="189" t="s">
        <v>170</v>
      </c>
      <c r="BK11" s="189" t="s">
        <v>170</v>
      </c>
      <c r="BL11" s="189" t="s">
        <v>170</v>
      </c>
      <c r="BM11" s="189" t="s">
        <v>170</v>
      </c>
      <c r="BN11" s="189" t="s">
        <v>170</v>
      </c>
      <c r="BO11" s="189" t="s">
        <v>170</v>
      </c>
      <c r="BP11" s="189" t="s">
        <v>170</v>
      </c>
      <c r="BQ11" s="189" t="s">
        <v>170</v>
      </c>
      <c r="BR11" s="189" t="s">
        <v>170</v>
      </c>
      <c r="BS11" s="189" t="s">
        <v>170</v>
      </c>
      <c r="BT11" s="189" t="s">
        <v>170</v>
      </c>
      <c r="BU11" s="189" t="s">
        <v>170</v>
      </c>
      <c r="BV11" s="189" t="s">
        <v>170</v>
      </c>
      <c r="BW11" s="189" t="s">
        <v>170</v>
      </c>
      <c r="BX11" s="189" t="s">
        <v>170</v>
      </c>
      <c r="BY11" s="189" t="s">
        <v>170</v>
      </c>
      <c r="BZ11" s="189" t="s">
        <v>170</v>
      </c>
      <c r="CA11" s="189" t="s">
        <v>170</v>
      </c>
      <c r="CB11" s="189" t="s">
        <v>170</v>
      </c>
      <c r="CC11" s="189" t="s">
        <v>170</v>
      </c>
      <c r="CD11" s="189" t="s">
        <v>170</v>
      </c>
      <c r="CE11" s="189" t="s">
        <v>170</v>
      </c>
      <c r="CF11" s="189" t="s">
        <v>170</v>
      </c>
      <c r="CG11" s="189" t="s">
        <v>170</v>
      </c>
      <c r="CH11" s="189" t="s">
        <v>170</v>
      </c>
      <c r="CI11" s="189" t="s">
        <v>170</v>
      </c>
      <c r="CJ11" s="189" t="s">
        <v>170</v>
      </c>
      <c r="CK11" s="189" t="s">
        <v>170</v>
      </c>
      <c r="CL11" s="189" t="s">
        <v>170</v>
      </c>
      <c r="CM11" s="189" t="s">
        <v>170</v>
      </c>
      <c r="CN11" s="189" t="s">
        <v>170</v>
      </c>
      <c r="CO11" s="189" t="s">
        <v>170</v>
      </c>
      <c r="CP11" s="189" t="s">
        <v>170</v>
      </c>
      <c r="CQ11" s="189" t="s">
        <v>170</v>
      </c>
      <c r="CR11" s="189" t="s">
        <v>170</v>
      </c>
      <c r="CS11" s="189" t="s">
        <v>170</v>
      </c>
      <c r="CT11" s="189" t="s">
        <v>170</v>
      </c>
      <c r="CU11" s="189" t="s">
        <v>170</v>
      </c>
      <c r="CV11" s="189" t="s">
        <v>170</v>
      </c>
      <c r="CW11" s="189" t="s">
        <v>170</v>
      </c>
      <c r="CX11" s="189" t="s">
        <v>170</v>
      </c>
      <c r="CY11" s="189" t="s">
        <v>170</v>
      </c>
      <c r="CZ11" s="189" t="s">
        <v>170</v>
      </c>
    </row>
    <row r="12" spans="1:104" ht="30.6" customHeight="1">
      <c r="B12" s="298" t="s">
        <v>343</v>
      </c>
      <c r="C12" s="299"/>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70.5">
      <c r="A13" s="16" t="s">
        <v>344</v>
      </c>
      <c r="B13" s="158" t="s">
        <v>345</v>
      </c>
      <c r="C13" s="158" t="s">
        <v>346</v>
      </c>
      <c r="D13" s="15" t="s">
        <v>347</v>
      </c>
      <c r="E13" s="93" t="s">
        <v>348</v>
      </c>
      <c r="F13" s="68" t="s">
        <v>348</v>
      </c>
      <c r="G13" s="68" t="s">
        <v>348</v>
      </c>
      <c r="H13" s="68" t="s">
        <v>349</v>
      </c>
      <c r="I13" s="68" t="s">
        <v>349</v>
      </c>
      <c r="J13" s="68" t="s">
        <v>349</v>
      </c>
      <c r="K13" s="68" t="s">
        <v>349</v>
      </c>
      <c r="L13" s="68" t="s">
        <v>349</v>
      </c>
      <c r="M13" s="68" t="s">
        <v>349</v>
      </c>
      <c r="N13" s="68" t="s">
        <v>349</v>
      </c>
      <c r="O13" s="68" t="s">
        <v>349</v>
      </c>
      <c r="P13" s="68" t="s">
        <v>349</v>
      </c>
      <c r="Q13" s="68" t="s">
        <v>349</v>
      </c>
      <c r="R13" s="68" t="s">
        <v>349</v>
      </c>
      <c r="S13" s="68" t="s">
        <v>349</v>
      </c>
      <c r="T13" s="68" t="s">
        <v>349</v>
      </c>
      <c r="U13" s="68" t="s">
        <v>349</v>
      </c>
      <c r="V13" s="68" t="s">
        <v>349</v>
      </c>
      <c r="W13" s="68" t="s">
        <v>173</v>
      </c>
      <c r="X13" s="68" t="s">
        <v>173</v>
      </c>
      <c r="Y13" s="68" t="s">
        <v>173</v>
      </c>
      <c r="Z13" s="68" t="s">
        <v>173</v>
      </c>
      <c r="AA13" s="68" t="s">
        <v>173</v>
      </c>
      <c r="AB13" s="68" t="s">
        <v>173</v>
      </c>
      <c r="AC13" s="68" t="s">
        <v>173</v>
      </c>
      <c r="AD13" s="68" t="s">
        <v>173</v>
      </c>
      <c r="AE13" s="68" t="s">
        <v>173</v>
      </c>
      <c r="AF13" s="68" t="s">
        <v>173</v>
      </c>
      <c r="AG13" s="68" t="s">
        <v>173</v>
      </c>
      <c r="AH13" s="68" t="s">
        <v>173</v>
      </c>
      <c r="AI13" s="68" t="s">
        <v>173</v>
      </c>
      <c r="AJ13" s="68" t="s">
        <v>173</v>
      </c>
      <c r="AK13" s="68" t="s">
        <v>173</v>
      </c>
      <c r="AL13" s="68" t="s">
        <v>173</v>
      </c>
      <c r="AM13" s="68" t="s">
        <v>173</v>
      </c>
      <c r="AN13" s="68" t="s">
        <v>173</v>
      </c>
      <c r="AO13" s="68" t="s">
        <v>173</v>
      </c>
      <c r="AP13" s="68" t="s">
        <v>173</v>
      </c>
      <c r="AQ13" s="68" t="s">
        <v>173</v>
      </c>
      <c r="AR13" s="68" t="s">
        <v>350</v>
      </c>
      <c r="AS13" s="68" t="s">
        <v>350</v>
      </c>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351</v>
      </c>
      <c r="B14" s="158" t="s">
        <v>352</v>
      </c>
      <c r="C14" s="194" t="s">
        <v>353</v>
      </c>
      <c r="D14" s="15" t="s">
        <v>69</v>
      </c>
      <c r="E14" s="56" t="s">
        <v>354</v>
      </c>
      <c r="F14" s="60" t="s">
        <v>354</v>
      </c>
      <c r="G14" s="60" t="s">
        <v>354</v>
      </c>
      <c r="H14" s="60" t="s">
        <v>354</v>
      </c>
      <c r="I14" s="60" t="s">
        <v>354</v>
      </c>
      <c r="J14" s="60" t="s">
        <v>354</v>
      </c>
      <c r="K14" s="60" t="s">
        <v>354</v>
      </c>
      <c r="L14" s="60" t="s">
        <v>354</v>
      </c>
      <c r="M14" s="60" t="s">
        <v>354</v>
      </c>
      <c r="N14" s="60" t="s">
        <v>354</v>
      </c>
      <c r="O14" s="60" t="s">
        <v>354</v>
      </c>
      <c r="P14" s="60" t="s">
        <v>354</v>
      </c>
      <c r="Q14" s="60" t="s">
        <v>354</v>
      </c>
      <c r="R14" s="60" t="s">
        <v>354</v>
      </c>
      <c r="S14" s="60" t="s">
        <v>354</v>
      </c>
      <c r="T14" s="60" t="s">
        <v>354</v>
      </c>
      <c r="U14" s="60" t="s">
        <v>354</v>
      </c>
      <c r="V14" s="60" t="s">
        <v>354</v>
      </c>
      <c r="W14" s="60" t="s">
        <v>354</v>
      </c>
      <c r="X14" s="60" t="s">
        <v>355</v>
      </c>
      <c r="Y14" s="60" t="s">
        <v>355</v>
      </c>
      <c r="Z14" s="60" t="s">
        <v>355</v>
      </c>
      <c r="AA14" s="277" t="s">
        <v>356</v>
      </c>
      <c r="AB14" s="277" t="s">
        <v>357</v>
      </c>
      <c r="AC14" s="277" t="s">
        <v>356</v>
      </c>
      <c r="AD14" s="277" t="s">
        <v>356</v>
      </c>
      <c r="AE14" s="277" t="s">
        <v>356</v>
      </c>
      <c r="AF14" s="277" t="s">
        <v>356</v>
      </c>
      <c r="AG14" s="277" t="s">
        <v>356</v>
      </c>
      <c r="AH14" s="277" t="s">
        <v>356</v>
      </c>
      <c r="AI14" s="277" t="s">
        <v>356</v>
      </c>
      <c r="AJ14" s="277" t="s">
        <v>356</v>
      </c>
      <c r="AK14" s="277" t="s">
        <v>356</v>
      </c>
      <c r="AL14" s="277" t="s">
        <v>356</v>
      </c>
      <c r="AM14" s="60" t="s">
        <v>356</v>
      </c>
      <c r="AN14" s="277" t="s">
        <v>356</v>
      </c>
      <c r="AO14" s="277" t="s">
        <v>356</v>
      </c>
      <c r="AP14" s="60" t="s">
        <v>356</v>
      </c>
      <c r="AQ14" s="60" t="s">
        <v>356</v>
      </c>
      <c r="AR14" s="60" t="s">
        <v>356</v>
      </c>
      <c r="AS14" s="60" t="s">
        <v>356</v>
      </c>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6.25">
      <c r="A15" s="16" t="s">
        <v>358</v>
      </c>
      <c r="B15" s="15" t="s">
        <v>359</v>
      </c>
      <c r="C15" s="9" t="s">
        <v>360</v>
      </c>
      <c r="D15" s="15" t="s">
        <v>69</v>
      </c>
      <c r="E15" s="56" t="s">
        <v>361</v>
      </c>
      <c r="F15" s="60" t="s">
        <v>361</v>
      </c>
      <c r="G15" s="60" t="s">
        <v>361</v>
      </c>
      <c r="H15" s="60" t="s">
        <v>361</v>
      </c>
      <c r="I15" s="60" t="s">
        <v>362</v>
      </c>
      <c r="J15" s="60" t="s">
        <v>363</v>
      </c>
      <c r="K15" s="60" t="s">
        <v>364</v>
      </c>
      <c r="L15" s="60" t="s">
        <v>365</v>
      </c>
      <c r="M15" s="60" t="s">
        <v>361</v>
      </c>
      <c r="N15" s="60" t="s">
        <v>362</v>
      </c>
      <c r="O15" s="60" t="s">
        <v>363</v>
      </c>
      <c r="P15" s="60" t="s">
        <v>364</v>
      </c>
      <c r="Q15" s="60" t="s">
        <v>365</v>
      </c>
      <c r="R15" s="60" t="s">
        <v>361</v>
      </c>
      <c r="S15" s="60" t="s">
        <v>362</v>
      </c>
      <c r="T15" s="60" t="s">
        <v>363</v>
      </c>
      <c r="U15" s="60" t="s">
        <v>364</v>
      </c>
      <c r="V15" s="60" t="s">
        <v>365</v>
      </c>
      <c r="W15" s="60" t="s">
        <v>361</v>
      </c>
      <c r="X15" s="60" t="s">
        <v>361</v>
      </c>
      <c r="Y15" s="60" t="s">
        <v>361</v>
      </c>
      <c r="Z15" s="60" t="s">
        <v>361</v>
      </c>
      <c r="AA15" s="278" t="s">
        <v>361</v>
      </c>
      <c r="AB15" s="278" t="s">
        <v>361</v>
      </c>
      <c r="AC15" s="278" t="s">
        <v>362</v>
      </c>
      <c r="AD15" s="278" t="s">
        <v>363</v>
      </c>
      <c r="AE15" s="278" t="s">
        <v>364</v>
      </c>
      <c r="AF15" s="278" t="s">
        <v>365</v>
      </c>
      <c r="AG15" s="278" t="s">
        <v>362</v>
      </c>
      <c r="AH15" s="278" t="s">
        <v>363</v>
      </c>
      <c r="AI15" s="278" t="s">
        <v>364</v>
      </c>
      <c r="AJ15" s="278" t="s">
        <v>365</v>
      </c>
      <c r="AK15" s="278" t="s">
        <v>361</v>
      </c>
      <c r="AL15" s="278" t="s">
        <v>361</v>
      </c>
      <c r="AM15" s="278" t="s">
        <v>361</v>
      </c>
      <c r="AN15" s="60" t="s">
        <v>361</v>
      </c>
      <c r="AO15" s="60" t="s">
        <v>361</v>
      </c>
      <c r="AP15" s="60" t="s">
        <v>361</v>
      </c>
      <c r="AQ15" s="60" t="s">
        <v>361</v>
      </c>
      <c r="AR15" s="60" t="s">
        <v>361</v>
      </c>
      <c r="AS15" s="60" t="s">
        <v>361</v>
      </c>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366</v>
      </c>
      <c r="B16" s="196"/>
      <c r="C16" s="196"/>
      <c r="D16" s="196"/>
    </row>
    <row r="17" spans="1:12">
      <c r="A17" s="198" t="s">
        <v>366</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2:CZ12 E10:H10 R10 AN10 AP10:CZ10"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E12:CZ12 E10:H10 R10 AN10 AP10:CZ10</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E12:CZ12 E10:H10 R10 AN10 AP10:CZ10</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E14:Z14 AM14 AP14:CZ14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E15:Z15 AN15:CZ15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70" zoomScaleNormal="70" workbookViewId="0">
      <pane xSplit="4" ySplit="11" topLeftCell="E12" activePane="bottomRight" state="frozen"/>
      <selection pane="bottomRight" activeCell="D4" sqref="D4"/>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information'!E25="","[Plan 1]",'I_State and program information'!E25)</f>
        <v>Contra Costa Health Plan (CCHP)</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information'!E26="","[Plan 2]",'I_State and program information'!E26)</f>
        <v>Gold Coast Health Plan (GCHP)</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tabSelected="1" zoomScale="50" zoomScaleNormal="50" workbookViewId="0">
      <pane xSplit="4" ySplit="11" topLeftCell="G13" activePane="bottomRight" state="frozen"/>
      <selection pane="bottomRight" activeCell="G15" sqref="G1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information'!E27="","[Plan 3]",'I_State and program information'!E27)</f>
        <v>Health Net Community Solutions, Inc. (Health Net)</v>
      </c>
    </row>
    <row r="5" spans="1:104" ht="56.25">
      <c r="A5" s="16" t="s">
        <v>370</v>
      </c>
      <c r="B5" s="82" t="s">
        <v>371</v>
      </c>
      <c r="C5" s="15" t="s">
        <v>372</v>
      </c>
      <c r="D5" s="56" t="s">
        <v>474</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378</v>
      </c>
      <c r="B12" s="9" t="s">
        <v>379</v>
      </c>
      <c r="C12" s="15" t="s">
        <v>380</v>
      </c>
      <c r="D12" s="132" t="s">
        <v>84</v>
      </c>
      <c r="E12" s="238"/>
      <c r="F12" s="49"/>
      <c r="G12" s="49" t="s">
        <v>475</v>
      </c>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
      <c r="A15" s="16" t="s">
        <v>382</v>
      </c>
      <c r="B15" s="9" t="s">
        <v>383</v>
      </c>
      <c r="C15" s="211" t="s">
        <v>384</v>
      </c>
      <c r="D15" s="132" t="s">
        <v>84</v>
      </c>
      <c r="E15" s="238"/>
      <c r="F15" s="49"/>
      <c r="G15" s="49" t="s">
        <v>348</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56.25">
      <c r="A16" s="16" t="s">
        <v>385</v>
      </c>
      <c r="B16" s="9" t="s">
        <v>386</v>
      </c>
      <c r="C16" s="279" t="s">
        <v>387</v>
      </c>
      <c r="D16" s="132" t="s">
        <v>58</v>
      </c>
      <c r="E16" s="238"/>
      <c r="F16" s="49"/>
      <c r="G16" s="49" t="s">
        <v>476</v>
      </c>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70.5">
      <c r="A17" s="16" t="s">
        <v>388</v>
      </c>
      <c r="B17" s="9" t="s">
        <v>389</v>
      </c>
      <c r="C17" s="15" t="s">
        <v>390</v>
      </c>
      <c r="D17" s="132" t="s">
        <v>58</v>
      </c>
      <c r="E17" s="238"/>
      <c r="F17" s="49"/>
      <c r="G17" s="49" t="s">
        <v>477</v>
      </c>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42">
      <c r="A18" s="16" t="s">
        <v>391</v>
      </c>
      <c r="B18" s="9" t="s">
        <v>392</v>
      </c>
      <c r="C18" s="9" t="s">
        <v>393</v>
      </c>
      <c r="D18" s="132" t="s">
        <v>58</v>
      </c>
      <c r="E18" s="238"/>
      <c r="F18" s="49"/>
      <c r="G18" s="49" t="s">
        <v>478</v>
      </c>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394</v>
      </c>
      <c r="B19" s="9" t="s">
        <v>395</v>
      </c>
      <c r="C19" s="9" t="s">
        <v>396</v>
      </c>
      <c r="D19" s="132" t="s">
        <v>64</v>
      </c>
      <c r="E19" s="239"/>
      <c r="F19" s="52"/>
      <c r="G19" s="52">
        <v>45992</v>
      </c>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397</v>
      </c>
      <c r="B20" s="9" t="s">
        <v>398</v>
      </c>
      <c r="C20" s="9" t="s">
        <v>399</v>
      </c>
      <c r="D20" s="132" t="s">
        <v>84</v>
      </c>
      <c r="E20" s="240"/>
      <c r="F20" s="51"/>
      <c r="G20" s="51" t="s">
        <v>161</v>
      </c>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t="s">
        <v>55</v>
      </c>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403</v>
      </c>
      <c r="B22" s="9" t="s">
        <v>404</v>
      </c>
      <c r="C22" s="9" t="s">
        <v>405</v>
      </c>
      <c r="D22" s="132" t="s">
        <v>58</v>
      </c>
      <c r="E22" s="238"/>
      <c r="F22" s="49"/>
      <c r="G22" s="49" t="s">
        <v>55</v>
      </c>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70" zoomScaleNormal="70" workbookViewId="0">
      <pane xSplit="4" ySplit="11" topLeftCell="E12" activePane="bottomRight" state="frozen"/>
      <selection pane="bottomRight" activeCell="D4" sqref="D4"/>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information'!E28="","[Plan 4]",'I_State and program information'!E28)</f>
        <v>Health Plan of San Joaquin (HPSJ)</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4" t="s">
        <v>369</v>
      </c>
      <c r="B3" s="305"/>
      <c r="C3" s="305"/>
      <c r="D3" s="57"/>
    </row>
    <row r="4" spans="1:104">
      <c r="A4" s="54" t="s">
        <v>51</v>
      </c>
      <c r="B4" s="55" t="s">
        <v>52</v>
      </c>
      <c r="C4" s="55" t="s">
        <v>53</v>
      </c>
      <c r="D4" s="87" t="str">
        <f>IF('I_State and program information'!E29="","[Plan 5]",'I_State and program information'!E29)</f>
        <v>Health Plan of San Mateo (HPSM)</v>
      </c>
    </row>
    <row r="5" spans="1:104" ht="56.1">
      <c r="A5" s="16" t="s">
        <v>370</v>
      </c>
      <c r="B5" s="82" t="s">
        <v>371</v>
      </c>
      <c r="C5" s="15" t="s">
        <v>372</v>
      </c>
      <c r="D5" s="56" t="s">
        <v>373</v>
      </c>
    </row>
    <row r="6" spans="1:104" ht="15" customHeight="1">
      <c r="A6" s="281"/>
      <c r="B6" s="281"/>
      <c r="C6" s="281"/>
      <c r="D6" s="281"/>
    </row>
    <row r="7" spans="1:104" ht="15" customHeight="1">
      <c r="A7" s="260" t="s">
        <v>374</v>
      </c>
      <c r="B7" s="281"/>
      <c r="C7" s="281"/>
      <c r="D7" s="281"/>
    </row>
    <row r="8" spans="1:104" ht="15" customHeight="1">
      <c r="A8" s="256" t="s">
        <v>375</v>
      </c>
      <c r="B8" s="281"/>
      <c r="C8" s="281"/>
      <c r="D8" s="281"/>
    </row>
    <row r="9" spans="1:104" ht="35.450000000000003" customHeight="1">
      <c r="A9" s="24" t="s">
        <v>376</v>
      </c>
      <c r="B9" s="24"/>
      <c r="D9" s="2"/>
    </row>
    <row r="10" spans="1:104" ht="39.6" customHeight="1">
      <c r="A10" s="285" t="s">
        <v>377</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381</v>
      </c>
      <c r="C13" s="308"/>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8" t="s">
        <v>343</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79"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6" t="s">
        <v>407</v>
      </c>
      <c r="B24" s="306"/>
      <c r="C24" s="306"/>
      <c r="D24" s="306"/>
    </row>
    <row r="25" spans="1:104" s="66" customFormat="1" ht="26.45" customHeight="1">
      <c r="A25" s="86" t="s">
        <v>408</v>
      </c>
      <c r="B25" s="86"/>
      <c r="C25" s="281"/>
      <c r="D25" s="206"/>
    </row>
    <row r="26" spans="1:104" s="66" customFormat="1" ht="15" customHeight="1">
      <c r="A26" s="264" t="s">
        <v>409</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DHCSDOC-1797567310-10186</_dlc_DocId>
    <_dlc_DocIdUrl xmlns="69bc34b3-1921-46c7-8c7a-d18363374b4b">
      <Url>http://dhcsgovstaging:88/_layouts/15/DocIdRedir.aspx?ID=DHCSDOC-1797567310-10186</Url>
      <Description>DHCSDOC-1797567310-10186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D8E59B-BF42-402C-8054-ADAE42B327B5}"/>
</file>

<file path=customXml/itemProps2.xml><?xml version="1.0" encoding="utf-8"?>
<ds:datastoreItem xmlns:ds="http://schemas.openxmlformats.org/officeDocument/2006/customXml" ds:itemID="{1140B5AE-F35B-45A4-81BD-52897CE99C39}"/>
</file>

<file path=customXml/itemProps3.xml><?xml version="1.0" encoding="utf-8"?>
<ds:datastoreItem xmlns:ds="http://schemas.openxmlformats.org/officeDocument/2006/customXml" ds:itemID="{5F931835-44FF-42EE-BC92-8D3B99DADF7F}"/>
</file>

<file path=customXml/itemProps4.xml><?xml version="1.0" encoding="utf-8"?>
<ds:datastoreItem xmlns:ds="http://schemas.openxmlformats.org/officeDocument/2006/customXml" ds:itemID="{1E00CD66-A30E-4199-9231-D3468AAE0306}"/>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Access and Network Adequacy Assurances Reporting Tool</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Hall, Lucy@DHCS</cp:lastModifiedBy>
  <cp:revision/>
  <dcterms:created xsi:type="dcterms:W3CDTF">2020-07-01T16:29:44Z</dcterms:created>
  <dcterms:modified xsi:type="dcterms:W3CDTF">2025-09-10T17:30:13Z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fe876ae9-e116-41b9-a749-2fdf8fbba818</vt:lpwstr>
  </property>
  <property fmtid="{D5CDD505-2E9C-101B-9397-08002B2CF9AE}" pid="4" name="MediaServiceImageTags">
    <vt:lpwstr/>
  </property>
  <property fmtid="{D5CDD505-2E9C-101B-9397-08002B2CF9AE}" pid="5" name="Division">
    <vt:lpwstr>20;#Managed Care Quality and Monitoring|b4f48c19-b6a3-4072-85c4-d61dba84e35f</vt:lpwstr>
  </property>
</Properties>
</file>