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ebell\OneDrive - California Department of Health Care Services\Documents\ADA and Equidox\ADA Compliant\Misc (need to organize this)\BHIN Enclosures\"/>
    </mc:Choice>
  </mc:AlternateContent>
  <xr:revisionPtr revIDLastSave="0" documentId="13_ncr:1_{82495719-B63B-41AA-AB0F-8E21208C639D}" xr6:coauthVersionLast="47" xr6:coauthVersionMax="47" xr10:uidLastSave="{00000000-0000-0000-0000-000000000000}"/>
  <workbookProtection lockStructure="1"/>
  <bookViews>
    <workbookView xWindow="28680" yWindow="-120" windowWidth="29040" windowHeight="15720" xr2:uid="{00000000-000D-0000-FFFF-FFFF00000000}"/>
  </bookViews>
  <sheets>
    <sheet name="Enclosure 12" sheetId="1" r:id="rId1"/>
  </sheets>
  <externalReferences>
    <externalReference r:id="rId2"/>
    <externalReference r:id="rId3"/>
  </externalReferences>
  <definedNames>
    <definedName name="TitleRegion1.a5.b67.1">'Enclosure 12'!$A$5:$B$67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6" i="1" l="1"/>
  <c r="E65" i="1"/>
  <c r="E64" i="1"/>
  <c r="E63" i="1"/>
  <c r="E62" i="1"/>
  <c r="E61" i="1"/>
  <c r="E60" i="1"/>
  <c r="E59" i="1"/>
  <c r="E58" i="1"/>
  <c r="E57" i="1"/>
  <c r="E56" i="1"/>
  <c r="E55" i="1"/>
  <c r="E54" i="1"/>
  <c r="E53" i="1"/>
  <c r="E52" i="1"/>
  <c r="E51" i="1"/>
  <c r="E50" i="1"/>
  <c r="E49" i="1"/>
  <c r="E48" i="1"/>
  <c r="E47" i="1"/>
  <c r="E46" i="1"/>
  <c r="E45" i="1"/>
  <c r="E44" i="1"/>
  <c r="E43" i="1"/>
  <c r="E42" i="1"/>
  <c r="E41" i="1"/>
  <c r="E40" i="1"/>
  <c r="E39" i="1"/>
  <c r="E38" i="1"/>
  <c r="E37" i="1"/>
  <c r="E36" i="1"/>
  <c r="E35" i="1"/>
  <c r="E34" i="1"/>
  <c r="E33" i="1"/>
  <c r="E32" i="1"/>
  <c r="E31" i="1"/>
  <c r="E30" i="1"/>
  <c r="E29" i="1"/>
  <c r="E28" i="1"/>
  <c r="E27" i="1"/>
  <c r="E26" i="1"/>
  <c r="E25" i="1"/>
  <c r="E24" i="1"/>
  <c r="E23" i="1"/>
  <c r="E22" i="1"/>
  <c r="E21" i="1"/>
  <c r="E20" i="1"/>
  <c r="E19" i="1"/>
  <c r="E18" i="1"/>
  <c r="E17" i="1"/>
  <c r="E16" i="1"/>
  <c r="E15" i="1"/>
  <c r="E14" i="1"/>
  <c r="E13" i="1"/>
  <c r="E12" i="1"/>
  <c r="E11" i="1"/>
  <c r="E10" i="1"/>
  <c r="E9" i="1"/>
  <c r="E8" i="1"/>
  <c r="K8" i="1"/>
  <c r="K9" i="1" l="1"/>
  <c r="K10" i="1"/>
  <c r="K11" i="1"/>
  <c r="K12" i="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64" i="1"/>
  <c r="K65" i="1"/>
  <c r="K66" i="1"/>
  <c r="H11" i="1" l="1"/>
  <c r="H61" i="1"/>
  <c r="H9" i="1"/>
  <c r="H10" i="1"/>
  <c r="H12" i="1"/>
  <c r="H13" i="1"/>
  <c r="H14" i="1"/>
  <c r="H16" i="1"/>
  <c r="H17" i="1"/>
  <c r="H18" i="1"/>
  <c r="H19" i="1"/>
  <c r="H20" i="1"/>
  <c r="H21" i="1"/>
  <c r="H22" i="1"/>
  <c r="H24" i="1"/>
  <c r="H25" i="1"/>
  <c r="H26" i="1"/>
  <c r="H27" i="1"/>
  <c r="H28" i="1"/>
  <c r="H29" i="1"/>
  <c r="H30" i="1"/>
  <c r="H32" i="1"/>
  <c r="H33" i="1"/>
  <c r="H34" i="1"/>
  <c r="H35" i="1"/>
  <c r="H36" i="1"/>
  <c r="H37" i="1"/>
  <c r="H38" i="1"/>
  <c r="H40" i="1"/>
  <c r="H41" i="1"/>
  <c r="H42" i="1"/>
  <c r="H43" i="1"/>
  <c r="H44" i="1"/>
  <c r="H45" i="1"/>
  <c r="H46" i="1"/>
  <c r="H48" i="1"/>
  <c r="H49" i="1"/>
  <c r="H50" i="1"/>
  <c r="H51" i="1"/>
  <c r="H52" i="1"/>
  <c r="H53" i="1"/>
  <c r="H54" i="1"/>
  <c r="H56" i="1"/>
  <c r="H57" i="1"/>
  <c r="H58" i="1"/>
  <c r="H59" i="1"/>
  <c r="H60" i="1"/>
  <c r="H62" i="1"/>
  <c r="H63" i="1"/>
  <c r="H65" i="1"/>
  <c r="H66" i="1"/>
  <c r="H8" i="1" l="1"/>
  <c r="H64" i="1"/>
  <c r="H55" i="1"/>
  <c r="H47" i="1"/>
  <c r="H39" i="1"/>
  <c r="H31" i="1"/>
  <c r="H23" i="1"/>
  <c r="H15" i="1"/>
  <c r="B67" i="1" l="1"/>
  <c r="F27" i="1" l="1"/>
  <c r="I27" i="1" l="1"/>
  <c r="G27" i="1"/>
  <c r="F11" i="1"/>
  <c r="F34" i="1"/>
  <c r="F51" i="1"/>
  <c r="F21" i="1"/>
  <c r="F48" i="1"/>
  <c r="F38" i="1"/>
  <c r="F17" i="1"/>
  <c r="F23" i="1"/>
  <c r="F47" i="1"/>
  <c r="F59" i="1"/>
  <c r="F10" i="1"/>
  <c r="F62" i="1"/>
  <c r="F36" i="1"/>
  <c r="F55" i="1"/>
  <c r="F54" i="1"/>
  <c r="F20" i="1"/>
  <c r="F66" i="1"/>
  <c r="F43" i="1"/>
  <c r="F40" i="1"/>
  <c r="F41" i="1"/>
  <c r="F31" i="1"/>
  <c r="F13" i="1"/>
  <c r="F63" i="1"/>
  <c r="F25" i="1"/>
  <c r="F37" i="1"/>
  <c r="F12" i="1"/>
  <c r="F39" i="1"/>
  <c r="F56" i="1"/>
  <c r="F53" i="1"/>
  <c r="F29" i="1"/>
  <c r="F42" i="1"/>
  <c r="F22" i="1"/>
  <c r="F33" i="1"/>
  <c r="F44" i="1"/>
  <c r="F65" i="1"/>
  <c r="F26" i="1"/>
  <c r="F64" i="1"/>
  <c r="F9" i="1"/>
  <c r="F18" i="1"/>
  <c r="F19" i="1"/>
  <c r="F60" i="1"/>
  <c r="F15" i="1"/>
  <c r="F28" i="1"/>
  <c r="F16" i="1"/>
  <c r="F30" i="1"/>
  <c r="F8" i="1"/>
  <c r="F58" i="1"/>
  <c r="F50" i="1"/>
  <c r="F32" i="1"/>
  <c r="F14" i="1"/>
  <c r="F57" i="1"/>
  <c r="F35" i="1"/>
  <c r="F61" i="1"/>
  <c r="F45" i="1"/>
  <c r="F52" i="1"/>
  <c r="F24" i="1"/>
  <c r="F46" i="1"/>
  <c r="F49" i="1"/>
  <c r="G49" i="1" l="1"/>
  <c r="I49" i="1"/>
  <c r="I44" i="1"/>
  <c r="G44" i="1"/>
  <c r="G31" i="1"/>
  <c r="I31" i="1"/>
  <c r="G47" i="1"/>
  <c r="I47" i="1"/>
  <c r="I52" i="1"/>
  <c r="G52" i="1"/>
  <c r="I42" i="1"/>
  <c r="G42" i="1"/>
  <c r="G29" i="1"/>
  <c r="I29" i="1"/>
  <c r="G43" i="1"/>
  <c r="I43" i="1"/>
  <c r="I38" i="1"/>
  <c r="G38" i="1"/>
  <c r="G8" i="1"/>
  <c r="I8" i="1"/>
  <c r="G13" i="1"/>
  <c r="I13" i="1"/>
  <c r="I30" i="1"/>
  <c r="G30" i="1"/>
  <c r="I53" i="1"/>
  <c r="G53" i="1"/>
  <c r="I66" i="1"/>
  <c r="G66" i="1"/>
  <c r="I48" i="1"/>
  <c r="G48" i="1"/>
  <c r="G46" i="1"/>
  <c r="I46" i="1"/>
  <c r="G22" i="1"/>
  <c r="I22" i="1"/>
  <c r="I45" i="1"/>
  <c r="G45" i="1"/>
  <c r="I19" i="1"/>
  <c r="G19" i="1"/>
  <c r="I56" i="1"/>
  <c r="G56" i="1"/>
  <c r="I20" i="1"/>
  <c r="G20" i="1"/>
  <c r="I21" i="1"/>
  <c r="G21" i="1"/>
  <c r="I33" i="1"/>
  <c r="G33" i="1"/>
  <c r="I24" i="1"/>
  <c r="G24" i="1"/>
  <c r="G41" i="1"/>
  <c r="I41" i="1"/>
  <c r="G28" i="1"/>
  <c r="I28" i="1"/>
  <c r="G60" i="1"/>
  <c r="I60" i="1"/>
  <c r="I39" i="1"/>
  <c r="G39" i="1"/>
  <c r="I54" i="1"/>
  <c r="G54" i="1"/>
  <c r="I51" i="1"/>
  <c r="G51" i="1"/>
  <c r="G17" i="1"/>
  <c r="I17" i="1"/>
  <c r="I61" i="1"/>
  <c r="G61" i="1"/>
  <c r="I14" i="1"/>
  <c r="G14" i="1"/>
  <c r="G12" i="1"/>
  <c r="I12" i="1"/>
  <c r="G55" i="1"/>
  <c r="I55" i="1"/>
  <c r="I34" i="1"/>
  <c r="G34" i="1"/>
  <c r="G16" i="1"/>
  <c r="I16" i="1"/>
  <c r="G57" i="1"/>
  <c r="I57" i="1"/>
  <c r="I37" i="1"/>
  <c r="G37" i="1"/>
  <c r="G36" i="1"/>
  <c r="I36" i="1"/>
  <c r="G11" i="1"/>
  <c r="I11" i="1"/>
  <c r="I59" i="1"/>
  <c r="G59" i="1"/>
  <c r="I40" i="1"/>
  <c r="G40" i="1"/>
  <c r="G32" i="1"/>
  <c r="I32" i="1"/>
  <c r="G50" i="1"/>
  <c r="I50" i="1"/>
  <c r="G25" i="1"/>
  <c r="I25" i="1"/>
  <c r="G62" i="1"/>
  <c r="I62" i="1"/>
  <c r="G23" i="1"/>
  <c r="I23" i="1"/>
  <c r="G15" i="1"/>
  <c r="I15" i="1"/>
  <c r="G35" i="1"/>
  <c r="I35" i="1"/>
  <c r="I18" i="1"/>
  <c r="G18" i="1"/>
  <c r="G9" i="1"/>
  <c r="I9" i="1"/>
  <c r="G64" i="1"/>
  <c r="I64" i="1"/>
  <c r="I26" i="1"/>
  <c r="G26" i="1"/>
  <c r="I58" i="1"/>
  <c r="G58" i="1"/>
  <c r="G65" i="1"/>
  <c r="I65" i="1"/>
  <c r="G63" i="1"/>
  <c r="I63" i="1"/>
  <c r="G10" i="1"/>
  <c r="I10" i="1"/>
</calcChain>
</file>

<file path=xl/sharedStrings.xml><?xml version="1.0" encoding="utf-8"?>
<sst xmlns="http://schemas.openxmlformats.org/spreadsheetml/2006/main" count="187" uniqueCount="69">
  <si>
    <t>Alameda</t>
  </si>
  <si>
    <t>Alpine</t>
  </si>
  <si>
    <t>Amador</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</si>
  <si>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</si>
  <si>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</si>
  <si>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</si>
  <si>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</si>
  <si>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</si>
  <si>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</si>
  <si>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</si>
  <si>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</si>
  <si>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</si>
  <si>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</si>
  <si>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</si>
  <si>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</si>
  <si>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</si>
  <si>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</si>
  <si>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</si>
  <si>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</si>
  <si>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</si>
  <si>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</si>
  <si>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</si>
  <si>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</si>
  <si>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</si>
  <si>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</si>
  <si>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</si>
  <si>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</si>
  <si>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</si>
  <si>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</si>
  <si>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</si>
  <si>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</si>
  <si>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</si>
  <si>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</si>
  <si>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</si>
  <si>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</si>
  <si>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</si>
  <si>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</si>
  <si>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</si>
  <si>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</si>
  <si>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</si>
  <si>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</si>
  <si>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</si>
  <si>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</si>
  <si>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</si>
  <si>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</si>
  <si>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</si>
  <si>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</si>
  <si>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</si>
  <si>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</si>
  <si>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</si>
  <si>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Sutter/Yuba</t>
  </si>
  <si>
    <t>Tehama</t>
  </si>
  <si>
    <t>Trinity</t>
  </si>
  <si>
    <t>Tulare</t>
  </si>
  <si>
    <t>Tuolumne</t>
  </si>
  <si>
    <t>Ventura</t>
  </si>
  <si>
    <t>Yolo</t>
  </si>
  <si>
    <t>Tri-City</t>
  </si>
  <si>
    <t>Mental Health Services Fund</t>
  </si>
  <si>
    <t>Allocation Schedule</t>
  </si>
  <si>
    <t>County</t>
  </si>
  <si>
    <t>Linked to allocation Book</t>
  </si>
  <si>
    <t>Linked to Enclosure 11</t>
  </si>
  <si>
    <t>Check</t>
  </si>
  <si>
    <t>Check 1</t>
  </si>
  <si>
    <t>Check 2</t>
  </si>
  <si>
    <t>Berkeley City</t>
  </si>
  <si>
    <t>Press UP, DOWN, LEFT or RIGHT ARROW in columns and rows to read through the document.</t>
  </si>
  <si>
    <t>2025-26 Allocation Percentages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</si>
</sst>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
  </numFmts>
  <fonts count="10" x14ac:knownFonts="1">
    <font>
      <sz val="11"/>
      <color theme="1"/>
      <name val="Calibri"/>
      <family val="2"/>
      <scheme val="minor"/>
    </font>
    <font>
      <sz val="12"/>
      <color theme="1"/>
      <name val="Arial"/>
      <family val="2"/>
    </font>
    <font>
      <sz val="12"/>
      <color theme="1"/>
      <name val="Arial"/>
      <family val="2"/>
    </font>
    <font>
      <sz val="12"/>
      <color theme="1"/>
      <name val="Arial"/>
      <family val="2"/>
    </font>
    <font>
      <sz val="12"/>
      <name val="Arial"/>
      <family val="2"/>
    </font>
    <font>
      <sz val="11"/>
      <color theme="1"/>
      <name val="Calibri"/>
      <family val="2"/>
      <scheme val="minor"/>
    </font>
    <font>
      <sz val="12"/>
      <color theme="1"/>
      <name val="Arial"/>
      <family val="2"/>
    </font>
    <font>
      <b/>
      <sz val="12"/>
      <color theme="1"/>
      <name val="Arial"/>
      <family val="2"/>
    </font>
    <font>
      <sz val="12"/>
      <color theme="0"/>
      <name val="Arial"/>
      <family val="2"/>
    </font>
    <font>
      <sz val="12"/>
      <color rgb="FFFF0000"/>
      <name val="Arial"/>
      <family val="2"/>
    </font>
  </fonts>
  <fills count="5">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4" fillId="0" borderId="0"/>
    <xf numFmtId="9" fontId="5" fillId="0" borderId="0" applyFont="0" applyFill="0" applyBorder="0" applyAlignment="0" applyProtection="0"/>
  </cellStyleXfs>
  <cellXfs count="28">
    <xf numFmtId="0" fontId="0" fillId="0" borderId="0" xfId="0"/>
    <xf numFmtId="0" fontId="6" fillId="0" borderId="0" xfId="0" applyFont="1" applyProtection="1">
      <protection locked="0"/>
    </xf>
    <xf numFmtId="0" fontId="3" fillId="0" borderId="0" xfId="0" applyFont="1" applyProtection="1">
      <protection locked="0"/>
    </xf>
    <xf numFmtId="164" fontId="4" fillId="0" borderId="0" xfId="2" applyNumberFormat="1" applyFont="1" applyBorder="1" applyProtection="1">
      <protection locked="0"/>
    </xf>
    <xf numFmtId="0" fontId="2" fillId="0" borderId="0" xfId="0" applyFont="1" applyProtection="1">
      <protection locked="0"/>
    </xf>
    <xf numFmtId="0" fontId="2" fillId="0" borderId="0" xfId="0" applyFont="1" applyAlignment="1" applyProtection="1">
      <alignment horizontal="center" wrapText="1"/>
      <protection locked="0"/>
    </xf>
    <xf numFmtId="164" fontId="4" fillId="3" borderId="0" xfId="2" applyNumberFormat="1" applyFont="1" applyFill="1" applyBorder="1" applyProtection="1">
      <protection locked="0"/>
    </xf>
    <xf numFmtId="0" fontId="6" fillId="3" borderId="0" xfId="0" applyFont="1" applyFill="1" applyProtection="1">
      <protection locked="0"/>
    </xf>
    <xf numFmtId="0" fontId="2" fillId="3" borderId="0" xfId="0" applyFont="1" applyFill="1" applyProtection="1">
      <protection locked="0"/>
    </xf>
    <xf numFmtId="164" fontId="6" fillId="0" borderId="0" xfId="2" applyNumberFormat="1" applyFont="1" applyProtection="1">
      <protection locked="0"/>
    </xf>
    <xf numFmtId="164" fontId="6" fillId="3" borderId="0" xfId="2" applyNumberFormat="1" applyFont="1" applyFill="1" applyProtection="1">
      <protection locked="0"/>
    </xf>
    <xf numFmtId="0" fontId="9" fillId="4" borderId="0" xfId="0" applyFont="1" applyFill="1" applyProtection="1">
      <protection locked="0"/>
    </xf>
    <xf numFmtId="0" fontId="8" fillId="0" borderId="0" xfId="0" applyFont="1" applyProtection="1">
      <protection locked="0"/>
    </xf>
    <xf numFmtId="0" fontId="4" fillId="0" borderId="1" xfId="1" applyBorder="1" applyProtection="1">
      <protection locked="0"/>
    </xf>
    <xf numFmtId="164" fontId="4" fillId="0" borderId="1" xfId="2" applyNumberFormat="1" applyFont="1" applyBorder="1" applyProtection="1">
      <protection locked="0"/>
    </xf>
    <xf numFmtId="0" fontId="4" fillId="0" borderId="1" xfId="1" applyBorder="1" applyAlignment="1" applyProtection="1">
      <alignment horizontal="left"/>
      <protection locked="0"/>
    </xf>
    <xf numFmtId="164" fontId="6" fillId="0" borderId="1" xfId="2" applyNumberFormat="1" applyFont="1" applyBorder="1" applyProtection="1">
      <protection locked="0"/>
    </xf>
    <xf numFmtId="0" fontId="7" fillId="2" borderId="1" xfId="0" applyFont="1" applyFill="1" applyBorder="1" applyAlignment="1" applyProtection="1">
      <alignment horizontal="center"/>
      <protection locked="0"/>
    </xf>
    <xf numFmtId="0" fontId="6" fillId="0" borderId="1" xfId="0" applyFont="1" applyBorder="1" applyAlignment="1" applyProtection="1">
      <alignment horizontal="center"/>
      <protection locked="0"/>
    </xf>
    <xf numFmtId="0" fontId="0" fillId="0" borderId="0" xfId="0" applyProtection="1">
      <protection locked="0"/>
    </xf>
    <xf numFmtId="0" fontId="6" fillId="0" borderId="0" xfId="0" applyFont="1" applyProtection="1"/>
    <xf numFmtId="0" fontId="0" fillId="0" borderId="0" xfId="0" applyProtection="1"/>
    <xf numFmtId="0" fontId="1" fillId="0" borderId="0" xfId="0" applyFont="1" applyProtection="1"/>
    <xf numFmtId="164" fontId="6" fillId="0" borderId="0" xfId="2" applyNumberFormat="1" applyFont="1" applyProtection="1"/>
    <xf numFmtId="0" fontId="6" fillId="0" borderId="1" xfId="0" applyFont="1" applyBorder="1" applyProtection="1"/>
    <xf numFmtId="164" fontId="6" fillId="0" borderId="0" xfId="0" applyNumberFormat="1" applyFont="1" applyProtection="1"/>
    <xf numFmtId="0" fontId="1" fillId="2" borderId="1" xfId="0" applyFont="1" applyFill="1" applyBorder="1" applyAlignment="1" applyProtection="1">
      <alignment horizontal="center" wrapText="1"/>
      <protection locked="0"/>
    </xf>
    <xf numFmtId="0" fontId="6" fillId="2" borderId="1" xfId="0" applyFont="1" applyFill="1" applyBorder="1" applyAlignment="1" applyProtection="1">
      <alignment horizontal="center" wrapText="1"/>
      <protection locked="0"/>
    </xf>
  </cellXfs>
  <cellStyles count="3">
    <cellStyle name="Normal" xfId="0" builtinId="0"/>
    <cellStyle name="Normal 2 4" xfId="1" xr:uid="{00000000-0005-0000-0000-00000100000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Q:\9.%20BHSA%20Branch\2.%20Fiscal%20Unit\Allocation%20Methodology-SCO%20Distribution\2025-26%20Distribution\2025-26%20Allocation%20Percentages%20-%20No%20insurance%20Sorted.xlsx" TargetMode="External"/><Relationship Id="rId1" Type="http://schemas.openxmlformats.org/officeDocument/2006/relationships/externalLinkPath" Target="file:///Q:\9.%20BHSA%20Branch\2.%20Fiscal%20Unit\Allocation%20Methodology-SCO%20Distribution\2025-26%20Distribution\2025-26%20Allocation%20Percentages%20-%20No%20insurance%20Sorte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ebell\OneDrive%20-%20California%20Department%20of%20Health%20Care%20Services\Documents\ADA%20and%20Equidox\ADA%20Compliant\Misc%20(need%20to%20organize%20this)\BHIN%20Enclosures\Enc%2011-MHSA%20Component%20Allocation%20Percentages.xlsx" TargetMode="External"/><Relationship Id="rId1" Type="http://schemas.openxmlformats.org/officeDocument/2006/relationships/externalLinkPath" Target="Enc%2011-MHSA%20Component%20Allocation%20Percentag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llocation"/>
      <sheetName val="State Population"/>
      <sheetName val="City Population"/>
      <sheetName val="Poverty-Uninsured Population"/>
      <sheetName val="Prevalence"/>
      <sheetName val="Self Suff. Calc"/>
      <sheetName val="CA All Familes 2024"/>
      <sheetName val="SSS"/>
      <sheetName val="Resources-new"/>
      <sheetName val="2009-10 Allocation"/>
      <sheetName val="CA All Families 2021"/>
    </sheetNames>
    <sheetDataSet>
      <sheetData sheetId="0">
        <row r="7">
          <cell r="S7">
            <v>3.7102710000000004E-2</v>
          </cell>
        </row>
        <row r="8">
          <cell r="S8">
            <v>4.2171E-4</v>
          </cell>
        </row>
        <row r="9">
          <cell r="S9">
            <v>1.1362799999999999E-3</v>
          </cell>
        </row>
        <row r="10">
          <cell r="S10">
            <v>3.13051E-3</v>
          </cell>
        </row>
        <row r="11">
          <cell r="S11">
            <v>5.5463300000000004E-3</v>
          </cell>
        </row>
        <row r="12">
          <cell r="S12">
            <v>1.33242E-3</v>
          </cell>
        </row>
        <row r="13">
          <cell r="S13">
            <v>9.2665E-4</v>
          </cell>
        </row>
        <row r="14">
          <cell r="S14">
            <v>2.4672810000000003E-2</v>
          </cell>
        </row>
        <row r="15">
          <cell r="S15">
            <v>9.8609000000000001E-4</v>
          </cell>
        </row>
        <row r="16">
          <cell r="S16">
            <v>3.9999499999999995E-3</v>
          </cell>
        </row>
        <row r="17">
          <cell r="S17">
            <v>2.6819970000000002E-2</v>
          </cell>
        </row>
        <row r="18">
          <cell r="S18">
            <v>1.0617699999999999E-3</v>
          </cell>
        </row>
        <row r="19">
          <cell r="S19">
            <v>3.5371399999999998E-3</v>
          </cell>
        </row>
        <row r="20">
          <cell r="S20">
            <v>5.0242899999999998E-3</v>
          </cell>
        </row>
        <row r="21">
          <cell r="S21">
            <v>6.5595000000000009E-4</v>
          </cell>
        </row>
        <row r="22">
          <cell r="S22">
            <v>2.3204890000000002E-2</v>
          </cell>
        </row>
        <row r="23">
          <cell r="S23">
            <v>4.0117199999999999E-3</v>
          </cell>
        </row>
        <row r="24">
          <cell r="S24">
            <v>1.83632E-3</v>
          </cell>
        </row>
        <row r="25">
          <cell r="S25">
            <v>1.00081E-3</v>
          </cell>
        </row>
        <row r="26">
          <cell r="S26">
            <v>0.27486276999999998</v>
          </cell>
        </row>
        <row r="27">
          <cell r="S27">
            <v>4.3942299999999998E-3</v>
          </cell>
        </row>
        <row r="28">
          <cell r="S28">
            <v>5.7579399999999996E-3</v>
          </cell>
        </row>
        <row r="29">
          <cell r="S29">
            <v>6.677600000000001E-4</v>
          </cell>
        </row>
        <row r="30">
          <cell r="S30">
            <v>2.2845000000000001E-3</v>
          </cell>
        </row>
        <row r="31">
          <cell r="S31">
            <v>7.8697999999999997E-3</v>
          </cell>
        </row>
        <row r="32">
          <cell r="S32">
            <v>5.3914000000000002E-4</v>
          </cell>
        </row>
        <row r="33">
          <cell r="S33">
            <v>6.0129000000000009E-4</v>
          </cell>
        </row>
        <row r="34">
          <cell r="S34">
            <v>1.2046960000000001E-2</v>
          </cell>
        </row>
        <row r="35">
          <cell r="S35">
            <v>3.1117300000000001E-3</v>
          </cell>
        </row>
        <row r="36">
          <cell r="S36">
            <v>2.4006700000000001E-3</v>
          </cell>
        </row>
        <row r="37">
          <cell r="S37">
            <v>7.9996329999999991E-2</v>
          </cell>
        </row>
        <row r="38">
          <cell r="S38">
            <v>7.8942999999999999E-3</v>
          </cell>
        </row>
        <row r="39">
          <cell r="S39">
            <v>8.2924000000000008E-4</v>
          </cell>
        </row>
        <row r="40">
          <cell r="S40">
            <v>5.7847340000000004E-2</v>
          </cell>
        </row>
        <row r="41">
          <cell r="S41">
            <v>3.568578E-2</v>
          </cell>
        </row>
        <row r="42">
          <cell r="S42">
            <v>1.77125E-3</v>
          </cell>
        </row>
        <row r="43">
          <cell r="S43">
            <v>5.5975740000000003E-2</v>
          </cell>
        </row>
        <row r="44">
          <cell r="S44">
            <v>8.2573439999999998E-2</v>
          </cell>
        </row>
        <row r="45">
          <cell r="S45">
            <v>1.8557340000000002E-2</v>
          </cell>
        </row>
        <row r="46">
          <cell r="S46">
            <v>1.8182280000000002E-2</v>
          </cell>
        </row>
        <row r="47">
          <cell r="S47">
            <v>6.67696E-3</v>
          </cell>
        </row>
        <row r="48">
          <cell r="S48">
            <v>1.6696410000000002E-2</v>
          </cell>
        </row>
        <row r="49">
          <cell r="S49">
            <v>1.2457859999999999E-2</v>
          </cell>
        </row>
        <row r="50">
          <cell r="S50">
            <v>4.3690520000000004E-2</v>
          </cell>
        </row>
        <row r="51">
          <cell r="S51">
            <v>7.6347300000000002E-3</v>
          </cell>
        </row>
        <row r="52">
          <cell r="S52">
            <v>4.5248399999999996E-3</v>
          </cell>
        </row>
        <row r="53">
          <cell r="S53">
            <v>4.4907999999999998E-4</v>
          </cell>
        </row>
        <row r="54">
          <cell r="S54">
            <v>1.3282299999999999E-3</v>
          </cell>
        </row>
        <row r="55">
          <cell r="S55">
            <v>9.861E-3</v>
          </cell>
        </row>
        <row r="56">
          <cell r="S56">
            <v>1.085391E-2</v>
          </cell>
        </row>
        <row r="57">
          <cell r="S57">
            <v>1.317697E-2</v>
          </cell>
        </row>
        <row r="58">
          <cell r="S58">
            <v>4.58962E-3</v>
          </cell>
        </row>
        <row r="59">
          <cell r="S59">
            <v>1.7963599999999999E-3</v>
          </cell>
        </row>
        <row r="60">
          <cell r="S60">
            <v>5.5725499999999999E-3</v>
          </cell>
        </row>
        <row r="61">
          <cell r="S61">
            <v>6.6164000000000001E-4</v>
          </cell>
        </row>
        <row r="62">
          <cell r="S62">
            <v>1.2738289999999999E-2</v>
          </cell>
        </row>
        <row r="63">
          <cell r="S63">
            <v>1.4681899999999999E-3</v>
          </cell>
        </row>
        <row r="64">
          <cell r="S64">
            <v>1.9836780000000002E-2</v>
          </cell>
        </row>
        <row r="65">
          <cell r="S65">
            <v>5.7279100000000001E-3</v>
          </cell>
        </row>
      </sheetData>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rmation"/>
      <sheetName val="Enclosure 11"/>
      <sheetName val="State Population"/>
      <sheetName val="Poverty-Uninsured Population"/>
      <sheetName val="Prevalence"/>
      <sheetName val="Self Suff. Calc"/>
      <sheetName val="E-1 CityCounty2014"/>
      <sheetName val="About the Data"/>
      <sheetName val="Resources-new"/>
      <sheetName val="CA All Families 2014"/>
      <sheetName val="2009-10 Allocation"/>
      <sheetName val="Sheet1"/>
    </sheetNames>
    <sheetDataSet>
      <sheetData sheetId="0"/>
      <sheetData sheetId="1">
        <row r="10">
          <cell r="S10">
            <v>3.7102710000000004E-2</v>
          </cell>
        </row>
        <row r="11">
          <cell r="S11">
            <v>4.2171E-4</v>
          </cell>
        </row>
        <row r="12">
          <cell r="S12">
            <v>1.1362799999999999E-3</v>
          </cell>
        </row>
        <row r="13">
          <cell r="S13">
            <v>3.13051E-3</v>
          </cell>
        </row>
        <row r="14">
          <cell r="S14">
            <v>5.5463300000000004E-3</v>
          </cell>
        </row>
        <row r="15">
          <cell r="S15">
            <v>1.33242E-3</v>
          </cell>
        </row>
        <row r="16">
          <cell r="S16">
            <v>9.2665E-4</v>
          </cell>
        </row>
        <row r="17">
          <cell r="S17">
            <v>2.4672810000000003E-2</v>
          </cell>
        </row>
        <row r="18">
          <cell r="S18">
            <v>9.8609000000000001E-4</v>
          </cell>
        </row>
        <row r="19">
          <cell r="S19">
            <v>3.9999499999999995E-3</v>
          </cell>
        </row>
        <row r="20">
          <cell r="S20">
            <v>2.6819970000000002E-2</v>
          </cell>
        </row>
        <row r="21">
          <cell r="S21">
            <v>1.0617699999999999E-3</v>
          </cell>
        </row>
        <row r="22">
          <cell r="S22">
            <v>3.5371399999999998E-3</v>
          </cell>
        </row>
        <row r="23">
          <cell r="S23">
            <v>5.0242899999999998E-3</v>
          </cell>
        </row>
        <row r="24">
          <cell r="S24">
            <v>6.5595000000000009E-4</v>
          </cell>
        </row>
        <row r="25">
          <cell r="S25">
            <v>2.3204890000000002E-2</v>
          </cell>
        </row>
        <row r="26">
          <cell r="S26">
            <v>4.0117199999999999E-3</v>
          </cell>
        </row>
        <row r="27">
          <cell r="S27">
            <v>1.83632E-3</v>
          </cell>
        </row>
        <row r="28">
          <cell r="S28">
            <v>1.00081E-3</v>
          </cell>
        </row>
        <row r="29">
          <cell r="S29">
            <v>0.27486279999999985</v>
          </cell>
        </row>
        <row r="30">
          <cell r="S30">
            <v>4.3942299999999998E-3</v>
          </cell>
        </row>
        <row r="31">
          <cell r="S31">
            <v>5.7579399999999996E-3</v>
          </cell>
        </row>
        <row r="32">
          <cell r="S32">
            <v>6.677600000000001E-4</v>
          </cell>
        </row>
        <row r="33">
          <cell r="S33">
            <v>2.2845000000000001E-3</v>
          </cell>
        </row>
        <row r="34">
          <cell r="S34">
            <v>7.8697999999999997E-3</v>
          </cell>
        </row>
        <row r="35">
          <cell r="S35">
            <v>5.3914000000000002E-4</v>
          </cell>
        </row>
        <row r="36">
          <cell r="S36">
            <v>6.0129000000000009E-4</v>
          </cell>
        </row>
        <row r="37">
          <cell r="S37">
            <v>1.2046960000000001E-2</v>
          </cell>
        </row>
        <row r="38">
          <cell r="S38">
            <v>3.1117300000000001E-3</v>
          </cell>
        </row>
        <row r="39">
          <cell r="S39">
            <v>2.4006700000000001E-3</v>
          </cell>
        </row>
        <row r="40">
          <cell r="S40">
            <v>7.9996329999999991E-2</v>
          </cell>
        </row>
        <row r="41">
          <cell r="S41">
            <v>7.8942999999999999E-3</v>
          </cell>
        </row>
        <row r="42">
          <cell r="S42">
            <v>8.2924000000000008E-4</v>
          </cell>
        </row>
        <row r="43">
          <cell r="S43">
            <v>5.7847340000000004E-2</v>
          </cell>
        </row>
        <row r="44">
          <cell r="S44">
            <v>3.568578E-2</v>
          </cell>
        </row>
        <row r="45">
          <cell r="S45">
            <v>1.77125E-3</v>
          </cell>
        </row>
        <row r="46">
          <cell r="S46">
            <v>5.5975740000000003E-2</v>
          </cell>
        </row>
        <row r="47">
          <cell r="S47">
            <v>8.2573439999999998E-2</v>
          </cell>
        </row>
        <row r="48">
          <cell r="S48">
            <v>1.8557340000000002E-2</v>
          </cell>
        </row>
        <row r="49">
          <cell r="S49">
            <v>1.8182280000000002E-2</v>
          </cell>
        </row>
        <row r="50">
          <cell r="S50">
            <v>6.67696E-3</v>
          </cell>
        </row>
        <row r="51">
          <cell r="S51">
            <v>1.6696410000000002E-2</v>
          </cell>
        </row>
        <row r="52">
          <cell r="S52">
            <v>1.2457859999999999E-2</v>
          </cell>
        </row>
        <row r="53">
          <cell r="S53">
            <v>4.3690520000000004E-2</v>
          </cell>
        </row>
        <row r="54">
          <cell r="S54">
            <v>7.6347300000000002E-3</v>
          </cell>
        </row>
        <row r="55">
          <cell r="S55">
            <v>4.5248399999999996E-3</v>
          </cell>
        </row>
        <row r="56">
          <cell r="S56">
            <v>4.4907999999999998E-4</v>
          </cell>
        </row>
        <row r="57">
          <cell r="S57">
            <v>1.3282299999999999E-3</v>
          </cell>
        </row>
        <row r="58">
          <cell r="S58">
            <v>9.861E-3</v>
          </cell>
        </row>
        <row r="59">
          <cell r="S59">
            <v>1.085391E-2</v>
          </cell>
        </row>
        <row r="60">
          <cell r="S60">
            <v>1.317697E-2</v>
          </cell>
        </row>
        <row r="61">
          <cell r="S61">
            <v>4.58962E-3</v>
          </cell>
        </row>
        <row r="62">
          <cell r="S62">
            <v>1.7963599999999999E-3</v>
          </cell>
        </row>
        <row r="63">
          <cell r="S63">
            <v>5.5725499999999999E-3</v>
          </cell>
        </row>
        <row r="64">
          <cell r="S64">
            <v>6.6164000000000001E-4</v>
          </cell>
        </row>
        <row r="65">
          <cell r="S65">
            <v>1.2738289999999999E-2</v>
          </cell>
        </row>
        <row r="66">
          <cell r="S66">
            <v>1.4681899999999999E-3</v>
          </cell>
        </row>
        <row r="67">
          <cell r="S67">
            <v>1.9836780000000002E-2</v>
          </cell>
        </row>
        <row r="68">
          <cell r="S68">
            <v>5.7279100000000001E-3</v>
          </cell>
        </row>
      </sheetData>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67"/>
  <sheetViews>
    <sheetView tabSelected="1" topLeftCell="A9" zoomScale="175" zoomScaleNormal="175" workbookViewId="0">
      <selection activeCell="A28" sqref="A28"/>
    </sheetView>
  </sheetViews>
  <sheetFormatPr defaultColWidth="0" defaultRowHeight="15.6" zeroHeight="1" x14ac:dyDescent="0.3"/>
  <cols>
    <col min="1" max="1" width="27.5546875" style="1" customWidth="1"/>
    <col min="2" max="2" width="28.33203125" style="1" customWidth="1"/>
    <col min="3" max="3" width="9.5546875" style="19" hidden="1" customWidth="1"/>
    <col min="4" max="16384" width="22.88671875" style="1" hidden="1"/>
  </cols>
  <sheetData>
    <row r="1" spans="1:13" hidden="1" x14ac:dyDescent="0.3">
      <c r="A1" s="20"/>
      <c r="B1" s="20"/>
      <c r="C1" s="21"/>
      <c r="D1" s="20"/>
      <c r="E1" s="20"/>
      <c r="F1" s="20"/>
      <c r="G1" s="20"/>
      <c r="H1" s="20"/>
      <c r="I1" s="20"/>
      <c r="J1" s="20"/>
      <c r="K1" s="20"/>
      <c r="L1" s="20"/>
      <c r="M1" s="20"/>
    </row>
    <row r="2" spans="1:13" x14ac:dyDescent="0.3">
      <c r="A2" s="12" t="s">
        <v>67</v>
      </c>
      <c r="B2" s="20"/>
      <c r="C2" s="21"/>
      <c r="D2" s="20"/>
      <c r="E2" s="20"/>
      <c r="F2" s="20"/>
      <c r="G2" s="20"/>
      <c r="H2" s="20"/>
      <c r="I2" s="20"/>
      <c r="J2" s="20"/>
      <c r="K2" s="20"/>
      <c r="L2" s="20"/>
      <c r="M2" s="20"/>
    </row>
    <row r="3" spans="1:13" x14ac:dyDescent="0.3">
      <c r="A3" s="17" t="s">
        <v>58</v>
      </c>
      <c r="B3" s="17"/>
      <c r="C3" s="21"/>
      <c r="D3" s="21"/>
      <c r="E3" s="20"/>
      <c r="F3" s="20"/>
      <c r="G3" s="20"/>
      <c r="H3" s="20"/>
      <c r="I3" s="20"/>
      <c r="J3" s="20"/>
      <c r="K3" s="20"/>
      <c r="L3" s="20"/>
      <c r="M3" s="20"/>
    </row>
    <row r="4" spans="1:13" x14ac:dyDescent="0.3">
      <c r="A4" s="17" t="s">
        <v>59</v>
      </c>
      <c r="B4" s="17"/>
      <c r="C4" s="21"/>
      <c r="D4" s="21"/>
      <c r="E4" s="20"/>
      <c r="F4" s="20"/>
      <c r="G4" s="20"/>
      <c r="H4" s="20"/>
      <c r="I4" s="20"/>
      <c r="J4" s="20"/>
      <c r="K4" s="20"/>
      <c r="L4" s="20"/>
      <c r="M4" s="20"/>
    </row>
    <row r="5" spans="1:13" x14ac:dyDescent="0.3">
      <c r="A5" s="18" t="s">
        <v>60</v>
      </c>
      <c r="B5" s="26" t="s">
        <v>68</v>
      </c>
      <c r="C5" s="21"/>
      <c r="D5" s="21"/>
      <c r="E5" s="20"/>
      <c r="F5" s="20"/>
      <c r="G5" s="20"/>
      <c r="H5" s="20"/>
      <c r="I5" s="20"/>
      <c r="J5" s="20"/>
      <c r="K5" s="20"/>
      <c r="L5" s="20"/>
      <c r="M5" s="20"/>
    </row>
    <row r="6" spans="1:13" x14ac:dyDescent="0.3">
      <c r="A6" s="18"/>
      <c r="B6" s="27"/>
      <c r="C6" s="21"/>
      <c r="D6" s="21"/>
      <c r="E6" s="20"/>
      <c r="F6" s="20"/>
      <c r="G6" s="20"/>
      <c r="H6" s="20"/>
      <c r="I6" s="20"/>
      <c r="J6" s="20"/>
      <c r="K6" s="20"/>
      <c r="L6" s="20"/>
      <c r="M6" s="20"/>
    </row>
    <row r="7" spans="1:13" x14ac:dyDescent="0.3">
      <c r="A7" s="18"/>
      <c r="B7" s="27"/>
      <c r="C7" s="21"/>
      <c r="D7" s="5" t="s">
        <v>63</v>
      </c>
      <c r="E7" s="2" t="s">
        <v>61</v>
      </c>
      <c r="F7" s="2" t="s">
        <v>62</v>
      </c>
      <c r="G7" s="4" t="s">
        <v>64</v>
      </c>
      <c r="H7" s="4" t="s">
        <v>65</v>
      </c>
      <c r="I7" s="20"/>
      <c r="J7" s="20"/>
      <c r="K7" s="20"/>
      <c r="L7" s="20"/>
      <c r="M7" s="22"/>
    </row>
    <row r="8" spans="1:13" x14ac:dyDescent="0.3">
      <c r="A8" s="13" t="s">
        <v>0</v>
      </c>
      <c r="B8" s="14">
        <v>3.7102710000000004E-2</v>
      </c>
      <c r="C8" s="21"/>
      <c r="D8" s="3" t="s">
        <v>0</v>
      </c>
      <c r="E8" s="9">
        <f>[1]Allocation!S7</f>
        <v>3.7102710000000004E-2</v>
      </c>
      <c r="F8" s="9">
        <f>'[2]Enclosure 11'!S10</f>
        <v>3.7102710000000004E-2</v>
      </c>
      <c r="G8" s="9">
        <f t="shared" ref="G8:G39" si="0">E8-F8</f>
        <v>0</v>
      </c>
      <c r="H8" s="9">
        <f t="shared" ref="H8:H39" si="1">B8-E8</f>
        <v>0</v>
      </c>
      <c r="I8" s="1" t="b">
        <f t="shared" ref="I8:I39" si="2">(B8-F8)=0</f>
        <v>1</v>
      </c>
      <c r="J8" s="1" t="s">
        <v>0</v>
      </c>
      <c r="K8" s="1" t="b">
        <f t="shared" ref="K8:K39" si="3">A8=J8</f>
        <v>1</v>
      </c>
      <c r="L8" s="20"/>
      <c r="M8" s="23"/>
    </row>
    <row r="9" spans="1:13" x14ac:dyDescent="0.3">
      <c r="A9" s="15" t="s">
        <v>1</v>
      </c>
      <c r="B9" s="14">
        <v>4.2171E-4</v>
      </c>
      <c r="C9" s="21"/>
      <c r="D9" s="3" t="s">
        <v>1</v>
      </c>
      <c r="E9" s="9">
        <f>[1]Allocation!S8</f>
        <v>4.2171E-4</v>
      </c>
      <c r="F9" s="9">
        <f>'[2]Enclosure 11'!S11</f>
        <v>4.2171E-4</v>
      </c>
      <c r="G9" s="9">
        <f t="shared" si="0"/>
        <v>0</v>
      </c>
      <c r="H9" s="9">
        <f t="shared" si="1"/>
        <v>0</v>
      </c>
      <c r="I9" s="1" t="b">
        <f t="shared" si="2"/>
        <v>1</v>
      </c>
      <c r="J9" s="1" t="s">
        <v>1</v>
      </c>
      <c r="K9" s="1" t="b">
        <f t="shared" si="3"/>
        <v>1</v>
      </c>
      <c r="L9" s="20"/>
      <c r="M9" s="23"/>
    </row>
    <row r="10" spans="1:13" x14ac:dyDescent="0.3">
      <c r="A10" s="15" t="s">
        <v>2</v>
      </c>
      <c r="B10" s="14">
        <v>1.1362799999999999E-3</v>
      </c>
      <c r="C10" s="21"/>
      <c r="D10" s="3" t="s">
        <v>2</v>
      </c>
      <c r="E10" s="9">
        <f>[1]Allocation!S9</f>
        <v>1.1362799999999999E-3</v>
      </c>
      <c r="F10" s="9">
        <f>'[2]Enclosure 11'!S12</f>
        <v>1.1362799999999999E-3</v>
      </c>
      <c r="G10" s="9">
        <f t="shared" si="0"/>
        <v>0</v>
      </c>
      <c r="H10" s="9">
        <f t="shared" si="1"/>
        <v>0</v>
      </c>
      <c r="I10" s="1" t="b">
        <f t="shared" si="2"/>
        <v>1</v>
      </c>
      <c r="J10" s="1" t="s">
        <v>2</v>
      </c>
      <c r="K10" s="1" t="b">
        <f t="shared" si="3"/>
        <v>1</v>
      </c>
      <c r="L10" s="20"/>
      <c r="M10" s="23"/>
    </row>
    <row r="11" spans="1:13" x14ac:dyDescent="0.3">
      <c r="A11" s="13" t="s">
        <v>66</v>
      </c>
      <c r="B11" s="14">
        <v>3.13051E-3</v>
      </c>
      <c r="C11" s="21"/>
      <c r="D11" s="7" t="s">
        <v>66</v>
      </c>
      <c r="E11" s="9">
        <f>[1]Allocation!S10</f>
        <v>3.13051E-3</v>
      </c>
      <c r="F11" s="10">
        <f>'[2]Enclosure 11'!S13</f>
        <v>3.13051E-3</v>
      </c>
      <c r="G11" s="10">
        <f t="shared" si="0"/>
        <v>0</v>
      </c>
      <c r="H11" s="10">
        <f t="shared" si="1"/>
        <v>0</v>
      </c>
      <c r="I11" s="7" t="b">
        <f t="shared" si="2"/>
        <v>1</v>
      </c>
      <c r="J11" s="7" t="s">
        <v>66</v>
      </c>
      <c r="K11" s="7" t="b">
        <f t="shared" si="3"/>
        <v>1</v>
      </c>
      <c r="L11" s="20"/>
      <c r="M11" s="23"/>
    </row>
    <row r="12" spans="1:13" x14ac:dyDescent="0.3">
      <c r="A12" s="13" t="s">
        <v>3</v>
      </c>
      <c r="B12" s="14">
        <v>5.5463300000000004E-3</v>
      </c>
      <c r="C12" s="21"/>
      <c r="D12" s="3" t="s">
        <v>3</v>
      </c>
      <c r="E12" s="9">
        <f>[1]Allocation!S11</f>
        <v>5.5463300000000004E-3</v>
      </c>
      <c r="F12" s="9">
        <f>'[2]Enclosure 11'!S14</f>
        <v>5.5463300000000004E-3</v>
      </c>
      <c r="G12" s="9">
        <f t="shared" si="0"/>
        <v>0</v>
      </c>
      <c r="H12" s="9">
        <f t="shared" si="1"/>
        <v>0</v>
      </c>
      <c r="I12" s="1" t="b">
        <f t="shared" si="2"/>
        <v>1</v>
      </c>
      <c r="J12" s="1" t="s">
        <v>3</v>
      </c>
      <c r="K12" s="1" t="b">
        <f t="shared" si="3"/>
        <v>1</v>
      </c>
      <c r="L12" s="20"/>
      <c r="M12" s="23"/>
    </row>
    <row r="13" spans="1:13" x14ac:dyDescent="0.3">
      <c r="A13" s="13" t="s">
        <v>4</v>
      </c>
      <c r="B13" s="14">
        <v>1.33242E-3</v>
      </c>
      <c r="C13" s="21"/>
      <c r="D13" s="3" t="s">
        <v>4</v>
      </c>
      <c r="E13" s="9">
        <f>[1]Allocation!S12</f>
        <v>1.33242E-3</v>
      </c>
      <c r="F13" s="9">
        <f>'[2]Enclosure 11'!S15</f>
        <v>1.33242E-3</v>
      </c>
      <c r="G13" s="9">
        <f t="shared" si="0"/>
        <v>0</v>
      </c>
      <c r="H13" s="9">
        <f t="shared" si="1"/>
        <v>0</v>
      </c>
      <c r="I13" s="1" t="b">
        <f t="shared" si="2"/>
        <v>1</v>
      </c>
      <c r="J13" s="1" t="s">
        <v>4</v>
      </c>
      <c r="K13" s="1" t="b">
        <f t="shared" si="3"/>
        <v>1</v>
      </c>
      <c r="L13" s="20"/>
      <c r="M13" s="23"/>
    </row>
    <row r="14" spans="1:13" x14ac:dyDescent="0.3">
      <c r="A14" s="13" t="s">
        <v>5</v>
      </c>
      <c r="B14" s="14">
        <v>9.2665E-4</v>
      </c>
      <c r="C14" s="21"/>
      <c r="D14" s="3" t="s">
        <v>5</v>
      </c>
      <c r="E14" s="9">
        <f>[1]Allocation!S13</f>
        <v>9.2665E-4</v>
      </c>
      <c r="F14" s="9">
        <f>'[2]Enclosure 11'!S16</f>
        <v>9.2665E-4</v>
      </c>
      <c r="G14" s="9">
        <f t="shared" si="0"/>
        <v>0</v>
      </c>
      <c r="H14" s="9">
        <f t="shared" si="1"/>
        <v>0</v>
      </c>
      <c r="I14" s="1" t="b">
        <f t="shared" si="2"/>
        <v>1</v>
      </c>
      <c r="J14" s="1" t="s">
        <v>5</v>
      </c>
      <c r="K14" s="1" t="b">
        <f t="shared" si="3"/>
        <v>1</v>
      </c>
      <c r="L14" s="20"/>
      <c r="M14" s="23"/>
    </row>
    <row r="15" spans="1:13" x14ac:dyDescent="0.3">
      <c r="A15" s="13" t="s">
        <v>6</v>
      </c>
      <c r="B15" s="14">
        <v>2.4672810000000003E-2</v>
      </c>
      <c r="C15" s="21"/>
      <c r="D15" s="3" t="s">
        <v>6</v>
      </c>
      <c r="E15" s="9">
        <f>[1]Allocation!S14</f>
        <v>2.4672810000000003E-2</v>
      </c>
      <c r="F15" s="9">
        <f>'[2]Enclosure 11'!S17</f>
        <v>2.4672810000000003E-2</v>
      </c>
      <c r="G15" s="9">
        <f t="shared" si="0"/>
        <v>0</v>
      </c>
      <c r="H15" s="9">
        <f t="shared" si="1"/>
        <v>0</v>
      </c>
      <c r="I15" s="1" t="b">
        <f t="shared" si="2"/>
        <v>1</v>
      </c>
      <c r="J15" s="1" t="s">
        <v>6</v>
      </c>
      <c r="K15" s="1" t="b">
        <f t="shared" si="3"/>
        <v>1</v>
      </c>
      <c r="L15" s="20"/>
      <c r="M15" s="23"/>
    </row>
    <row r="16" spans="1:13" x14ac:dyDescent="0.3">
      <c r="A16" s="13" t="s">
        <v>7</v>
      </c>
      <c r="B16" s="14">
        <v>9.8609000000000001E-4</v>
      </c>
      <c r="C16" s="21"/>
      <c r="D16" s="3" t="s">
        <v>7</v>
      </c>
      <c r="E16" s="9">
        <f>[1]Allocation!S15</f>
        <v>9.8609000000000001E-4</v>
      </c>
      <c r="F16" s="9">
        <f>'[2]Enclosure 11'!S18</f>
        <v>9.8609000000000001E-4</v>
      </c>
      <c r="G16" s="9">
        <f t="shared" si="0"/>
        <v>0</v>
      </c>
      <c r="H16" s="9">
        <f t="shared" si="1"/>
        <v>0</v>
      </c>
      <c r="I16" s="1" t="b">
        <f t="shared" si="2"/>
        <v>1</v>
      </c>
      <c r="J16" s="1" t="s">
        <v>7</v>
      </c>
      <c r="K16" s="1" t="b">
        <f t="shared" si="3"/>
        <v>1</v>
      </c>
      <c r="L16" s="20"/>
      <c r="M16" s="23"/>
    </row>
    <row r="17" spans="1:13" x14ac:dyDescent="0.3">
      <c r="A17" s="13" t="s">
        <v>8</v>
      </c>
      <c r="B17" s="14">
        <v>3.9999499999999995E-3</v>
      </c>
      <c r="C17" s="21"/>
      <c r="D17" s="3" t="s">
        <v>8</v>
      </c>
      <c r="E17" s="9">
        <f>[1]Allocation!S16</f>
        <v>3.9999499999999995E-3</v>
      </c>
      <c r="F17" s="9">
        <f>'[2]Enclosure 11'!S19</f>
        <v>3.9999499999999995E-3</v>
      </c>
      <c r="G17" s="9">
        <f t="shared" si="0"/>
        <v>0</v>
      </c>
      <c r="H17" s="9">
        <f t="shared" si="1"/>
        <v>0</v>
      </c>
      <c r="I17" s="1" t="b">
        <f t="shared" si="2"/>
        <v>1</v>
      </c>
      <c r="J17" s="1" t="s">
        <v>8</v>
      </c>
      <c r="K17" s="1" t="b">
        <f t="shared" si="3"/>
        <v>1</v>
      </c>
      <c r="L17" s="20"/>
      <c r="M17" s="23"/>
    </row>
    <row r="18" spans="1:13" x14ac:dyDescent="0.3">
      <c r="A18" s="13" t="s">
        <v>9</v>
      </c>
      <c r="B18" s="14">
        <v>2.6819970000000002E-2</v>
      </c>
      <c r="C18" s="21"/>
      <c r="D18" s="3" t="s">
        <v>9</v>
      </c>
      <c r="E18" s="9">
        <f>[1]Allocation!S17</f>
        <v>2.6819970000000002E-2</v>
      </c>
      <c r="F18" s="9">
        <f>'[2]Enclosure 11'!S20</f>
        <v>2.6819970000000002E-2</v>
      </c>
      <c r="G18" s="9">
        <f t="shared" si="0"/>
        <v>0</v>
      </c>
      <c r="H18" s="9">
        <f t="shared" si="1"/>
        <v>0</v>
      </c>
      <c r="I18" s="1" t="b">
        <f t="shared" si="2"/>
        <v>1</v>
      </c>
      <c r="J18" s="1" t="s">
        <v>9</v>
      </c>
      <c r="K18" s="1" t="b">
        <f t="shared" si="3"/>
        <v>1</v>
      </c>
      <c r="L18" s="20"/>
      <c r="M18" s="23"/>
    </row>
    <row r="19" spans="1:13" x14ac:dyDescent="0.3">
      <c r="A19" s="13" t="s">
        <v>10</v>
      </c>
      <c r="B19" s="14">
        <v>1.0617699999999999E-3</v>
      </c>
      <c r="C19" s="21"/>
      <c r="D19" s="3" t="s">
        <v>10</v>
      </c>
      <c r="E19" s="9">
        <f>[1]Allocation!S18</f>
        <v>1.0617699999999999E-3</v>
      </c>
      <c r="F19" s="9">
        <f>'[2]Enclosure 11'!S21</f>
        <v>1.0617699999999999E-3</v>
      </c>
      <c r="G19" s="9">
        <f t="shared" si="0"/>
        <v>0</v>
      </c>
      <c r="H19" s="9">
        <f t="shared" si="1"/>
        <v>0</v>
      </c>
      <c r="I19" s="1" t="b">
        <f t="shared" si="2"/>
        <v>1</v>
      </c>
      <c r="J19" s="1" t="s">
        <v>10</v>
      </c>
      <c r="K19" s="1" t="b">
        <f t="shared" si="3"/>
        <v>1</v>
      </c>
      <c r="L19" s="20"/>
      <c r="M19" s="23"/>
    </row>
    <row r="20" spans="1:13" x14ac:dyDescent="0.3">
      <c r="A20" s="13" t="s">
        <v>11</v>
      </c>
      <c r="B20" s="14">
        <v>3.5371399999999998E-3</v>
      </c>
      <c r="C20" s="21"/>
      <c r="D20" s="3" t="s">
        <v>11</v>
      </c>
      <c r="E20" s="9">
        <f>[1]Allocation!S19</f>
        <v>3.5371399999999998E-3</v>
      </c>
      <c r="F20" s="9">
        <f>'[2]Enclosure 11'!S22</f>
        <v>3.5371399999999998E-3</v>
      </c>
      <c r="G20" s="9">
        <f t="shared" si="0"/>
        <v>0</v>
      </c>
      <c r="H20" s="9">
        <f t="shared" si="1"/>
        <v>0</v>
      </c>
      <c r="I20" s="1" t="b">
        <f t="shared" si="2"/>
        <v>1</v>
      </c>
      <c r="J20" s="1" t="s">
        <v>11</v>
      </c>
      <c r="K20" s="1" t="b">
        <f t="shared" si="3"/>
        <v>1</v>
      </c>
      <c r="L20" s="20"/>
      <c r="M20" s="23"/>
    </row>
    <row r="21" spans="1:13" x14ac:dyDescent="0.3">
      <c r="A21" s="13" t="s">
        <v>12</v>
      </c>
      <c r="B21" s="14">
        <v>5.0242899999999998E-3</v>
      </c>
      <c r="C21" s="21"/>
      <c r="D21" s="3" t="s">
        <v>12</v>
      </c>
      <c r="E21" s="9">
        <f>[1]Allocation!S20</f>
        <v>5.0242899999999998E-3</v>
      </c>
      <c r="F21" s="9">
        <f>'[2]Enclosure 11'!S23</f>
        <v>5.0242899999999998E-3</v>
      </c>
      <c r="G21" s="9">
        <f t="shared" si="0"/>
        <v>0</v>
      </c>
      <c r="H21" s="9">
        <f t="shared" si="1"/>
        <v>0</v>
      </c>
      <c r="I21" s="1" t="b">
        <f t="shared" si="2"/>
        <v>1</v>
      </c>
      <c r="J21" s="1" t="s">
        <v>12</v>
      </c>
      <c r="K21" s="1" t="b">
        <f t="shared" si="3"/>
        <v>1</v>
      </c>
      <c r="L21" s="20"/>
      <c r="M21" s="23"/>
    </row>
    <row r="22" spans="1:13" x14ac:dyDescent="0.3">
      <c r="A22" s="13" t="s">
        <v>13</v>
      </c>
      <c r="B22" s="14">
        <v>6.5595000000000009E-4</v>
      </c>
      <c r="C22" s="21"/>
      <c r="D22" s="3" t="s">
        <v>13</v>
      </c>
      <c r="E22" s="9">
        <f>[1]Allocation!S21</f>
        <v>6.5595000000000009E-4</v>
      </c>
      <c r="F22" s="9">
        <f>'[2]Enclosure 11'!S24</f>
        <v>6.5595000000000009E-4</v>
      </c>
      <c r="G22" s="9">
        <f t="shared" si="0"/>
        <v>0</v>
      </c>
      <c r="H22" s="9">
        <f t="shared" si="1"/>
        <v>0</v>
      </c>
      <c r="I22" s="1" t="b">
        <f t="shared" si="2"/>
        <v>1</v>
      </c>
      <c r="J22" s="1" t="s">
        <v>13</v>
      </c>
      <c r="K22" s="1" t="b">
        <f t="shared" si="3"/>
        <v>1</v>
      </c>
      <c r="L22" s="20"/>
      <c r="M22" s="23"/>
    </row>
    <row r="23" spans="1:13" x14ac:dyDescent="0.3">
      <c r="A23" s="13" t="s">
        <v>14</v>
      </c>
      <c r="B23" s="14">
        <v>2.3204890000000002E-2</v>
      </c>
      <c r="C23" s="21"/>
      <c r="D23" s="3" t="s">
        <v>14</v>
      </c>
      <c r="E23" s="9">
        <f>[1]Allocation!S22</f>
        <v>2.3204890000000002E-2</v>
      </c>
      <c r="F23" s="9">
        <f>'[2]Enclosure 11'!S25</f>
        <v>2.3204890000000002E-2</v>
      </c>
      <c r="G23" s="9">
        <f t="shared" si="0"/>
        <v>0</v>
      </c>
      <c r="H23" s="9">
        <f t="shared" si="1"/>
        <v>0</v>
      </c>
      <c r="I23" s="1" t="b">
        <f t="shared" si="2"/>
        <v>1</v>
      </c>
      <c r="J23" s="1" t="s">
        <v>14</v>
      </c>
      <c r="K23" s="1" t="b">
        <f t="shared" si="3"/>
        <v>1</v>
      </c>
      <c r="L23" s="20"/>
      <c r="M23" s="23"/>
    </row>
    <row r="24" spans="1:13" x14ac:dyDescent="0.3">
      <c r="A24" s="13" t="s">
        <v>15</v>
      </c>
      <c r="B24" s="14">
        <v>4.0117199999999999E-3</v>
      </c>
      <c r="C24" s="21"/>
      <c r="D24" s="3" t="s">
        <v>15</v>
      </c>
      <c r="E24" s="9">
        <f>[1]Allocation!S23</f>
        <v>4.0117199999999999E-3</v>
      </c>
      <c r="F24" s="9">
        <f>'[2]Enclosure 11'!S26</f>
        <v>4.0117199999999999E-3</v>
      </c>
      <c r="G24" s="9">
        <f t="shared" si="0"/>
        <v>0</v>
      </c>
      <c r="H24" s="9">
        <f t="shared" si="1"/>
        <v>0</v>
      </c>
      <c r="I24" s="1" t="b">
        <f t="shared" si="2"/>
        <v>1</v>
      </c>
      <c r="J24" s="1" t="s">
        <v>15</v>
      </c>
      <c r="K24" s="1" t="b">
        <f t="shared" si="3"/>
        <v>1</v>
      </c>
      <c r="L24" s="20"/>
      <c r="M24" s="23"/>
    </row>
    <row r="25" spans="1:13" x14ac:dyDescent="0.3">
      <c r="A25" s="13" t="s">
        <v>16</v>
      </c>
      <c r="B25" s="14">
        <v>1.83632E-3</v>
      </c>
      <c r="C25" s="21"/>
      <c r="D25" s="3" t="s">
        <v>16</v>
      </c>
      <c r="E25" s="9">
        <f>[1]Allocation!S24</f>
        <v>1.83632E-3</v>
      </c>
      <c r="F25" s="9">
        <f>'[2]Enclosure 11'!S27</f>
        <v>1.83632E-3</v>
      </c>
      <c r="G25" s="9">
        <f t="shared" si="0"/>
        <v>0</v>
      </c>
      <c r="H25" s="9">
        <f t="shared" si="1"/>
        <v>0</v>
      </c>
      <c r="I25" s="1" t="b">
        <f t="shared" si="2"/>
        <v>1</v>
      </c>
      <c r="J25" s="1" t="s">
        <v>16</v>
      </c>
      <c r="K25" s="1" t="b">
        <f t="shared" si="3"/>
        <v>1</v>
      </c>
      <c r="L25" s="20"/>
      <c r="M25" s="23"/>
    </row>
    <row r="26" spans="1:13" x14ac:dyDescent="0.3">
      <c r="A26" s="13" t="s">
        <v>17</v>
      </c>
      <c r="B26" s="14">
        <v>1.00081E-3</v>
      </c>
      <c r="C26" s="21"/>
      <c r="D26" s="3" t="s">
        <v>17</v>
      </c>
      <c r="E26" s="9">
        <f>[1]Allocation!S25</f>
        <v>1.00081E-3</v>
      </c>
      <c r="F26" s="9">
        <f>'[2]Enclosure 11'!S28</f>
        <v>1.00081E-3</v>
      </c>
      <c r="G26" s="9">
        <f t="shared" si="0"/>
        <v>0</v>
      </c>
      <c r="H26" s="9">
        <f t="shared" si="1"/>
        <v>0</v>
      </c>
      <c r="I26" s="1" t="b">
        <f t="shared" si="2"/>
        <v>1</v>
      </c>
      <c r="J26" s="1" t="s">
        <v>17</v>
      </c>
      <c r="K26" s="1" t="b">
        <f t="shared" si="3"/>
        <v>1</v>
      </c>
      <c r="L26" s="20"/>
      <c r="M26" s="23"/>
    </row>
    <row r="27" spans="1:13" x14ac:dyDescent="0.3">
      <c r="A27" s="13" t="s">
        <v>18</v>
      </c>
      <c r="B27" s="14">
        <v>0.27486276999999998</v>
      </c>
      <c r="C27" s="21"/>
      <c r="D27" s="6" t="s">
        <v>18</v>
      </c>
      <c r="E27" s="9">
        <f>[1]Allocation!S26</f>
        <v>0.27486276999999998</v>
      </c>
      <c r="F27" s="10">
        <f>'[2]Enclosure 11'!S29</f>
        <v>0.27486279999999985</v>
      </c>
      <c r="G27" s="10">
        <f t="shared" si="0"/>
        <v>-2.9999999873187022E-8</v>
      </c>
      <c r="H27" s="10">
        <f t="shared" si="1"/>
        <v>0</v>
      </c>
      <c r="I27" s="11" t="b">
        <f t="shared" si="2"/>
        <v>0</v>
      </c>
      <c r="J27" s="7" t="s">
        <v>18</v>
      </c>
      <c r="K27" s="7" t="b">
        <f t="shared" si="3"/>
        <v>1</v>
      </c>
      <c r="L27" s="20"/>
      <c r="M27" s="23"/>
    </row>
    <row r="28" spans="1:13" x14ac:dyDescent="0.3">
      <c r="A28" s="13" t="s">
        <v>19</v>
      </c>
      <c r="B28" s="14">
        <v>4.3942299999999998E-3</v>
      </c>
      <c r="C28" s="21"/>
      <c r="D28" s="3" t="s">
        <v>19</v>
      </c>
      <c r="E28" s="9">
        <f>[1]Allocation!S27</f>
        <v>4.3942299999999998E-3</v>
      </c>
      <c r="F28" s="9">
        <f>'[2]Enclosure 11'!S30</f>
        <v>4.3942299999999998E-3</v>
      </c>
      <c r="G28" s="9">
        <f t="shared" si="0"/>
        <v>0</v>
      </c>
      <c r="H28" s="9">
        <f t="shared" si="1"/>
        <v>0</v>
      </c>
      <c r="I28" s="1" t="b">
        <f>(B28-F28)=0</f>
        <v>1</v>
      </c>
      <c r="J28" s="1" t="s">
        <v>19</v>
      </c>
      <c r="K28" s="1" t="b">
        <f t="shared" si="3"/>
        <v>1</v>
      </c>
      <c r="L28" s="20"/>
      <c r="M28" s="23"/>
    </row>
    <row r="29" spans="1:13" x14ac:dyDescent="0.3">
      <c r="A29" s="13" t="s">
        <v>20</v>
      </c>
      <c r="B29" s="14">
        <v>5.7579399999999996E-3</v>
      </c>
      <c r="C29" s="21"/>
      <c r="D29" s="3" t="s">
        <v>20</v>
      </c>
      <c r="E29" s="9">
        <f>[1]Allocation!S28</f>
        <v>5.7579399999999996E-3</v>
      </c>
      <c r="F29" s="9">
        <f>'[2]Enclosure 11'!S31</f>
        <v>5.7579399999999996E-3</v>
      </c>
      <c r="G29" s="9">
        <f t="shared" si="0"/>
        <v>0</v>
      </c>
      <c r="H29" s="9">
        <f t="shared" si="1"/>
        <v>0</v>
      </c>
      <c r="I29" s="1" t="b">
        <f t="shared" si="2"/>
        <v>1</v>
      </c>
      <c r="J29" s="1" t="s">
        <v>20</v>
      </c>
      <c r="K29" s="1" t="b">
        <f t="shared" si="3"/>
        <v>1</v>
      </c>
      <c r="L29" s="20"/>
      <c r="M29" s="23"/>
    </row>
    <row r="30" spans="1:13" x14ac:dyDescent="0.3">
      <c r="A30" s="13" t="s">
        <v>21</v>
      </c>
      <c r="B30" s="14">
        <v>6.677600000000001E-4</v>
      </c>
      <c r="C30" s="21"/>
      <c r="D30" s="3" t="s">
        <v>21</v>
      </c>
      <c r="E30" s="9">
        <f>[1]Allocation!S29</f>
        <v>6.677600000000001E-4</v>
      </c>
      <c r="F30" s="9">
        <f>'[2]Enclosure 11'!S32</f>
        <v>6.677600000000001E-4</v>
      </c>
      <c r="G30" s="9">
        <f t="shared" si="0"/>
        <v>0</v>
      </c>
      <c r="H30" s="9">
        <f t="shared" si="1"/>
        <v>0</v>
      </c>
      <c r="I30" s="1" t="b">
        <f t="shared" si="2"/>
        <v>1</v>
      </c>
      <c r="J30" s="1" t="s">
        <v>21</v>
      </c>
      <c r="K30" s="1" t="b">
        <f t="shared" si="3"/>
        <v>1</v>
      </c>
      <c r="L30" s="20"/>
      <c r="M30" s="23"/>
    </row>
    <row r="31" spans="1:13" x14ac:dyDescent="0.3">
      <c r="A31" s="13" t="s">
        <v>22</v>
      </c>
      <c r="B31" s="14">
        <v>2.2845000000000001E-3</v>
      </c>
      <c r="C31" s="21"/>
      <c r="D31" s="3" t="s">
        <v>22</v>
      </c>
      <c r="E31" s="9">
        <f>[1]Allocation!S30</f>
        <v>2.2845000000000001E-3</v>
      </c>
      <c r="F31" s="9">
        <f>'[2]Enclosure 11'!S33</f>
        <v>2.2845000000000001E-3</v>
      </c>
      <c r="G31" s="9">
        <f t="shared" si="0"/>
        <v>0</v>
      </c>
      <c r="H31" s="9">
        <f t="shared" si="1"/>
        <v>0</v>
      </c>
      <c r="I31" s="1" t="b">
        <f t="shared" si="2"/>
        <v>1</v>
      </c>
      <c r="J31" s="1" t="s">
        <v>22</v>
      </c>
      <c r="K31" s="1" t="b">
        <f t="shared" si="3"/>
        <v>1</v>
      </c>
      <c r="L31" s="20"/>
      <c r="M31" s="23"/>
    </row>
    <row r="32" spans="1:13" x14ac:dyDescent="0.3">
      <c r="A32" s="13" t="s">
        <v>23</v>
      </c>
      <c r="B32" s="14">
        <v>7.8697999999999997E-3</v>
      </c>
      <c r="C32" s="21"/>
      <c r="D32" s="3" t="s">
        <v>23</v>
      </c>
      <c r="E32" s="9">
        <f>[1]Allocation!S31</f>
        <v>7.8697999999999997E-3</v>
      </c>
      <c r="F32" s="9">
        <f>'[2]Enclosure 11'!S34</f>
        <v>7.8697999999999997E-3</v>
      </c>
      <c r="G32" s="9">
        <f t="shared" si="0"/>
        <v>0</v>
      </c>
      <c r="H32" s="9">
        <f t="shared" si="1"/>
        <v>0</v>
      </c>
      <c r="I32" s="1" t="b">
        <f t="shared" si="2"/>
        <v>1</v>
      </c>
      <c r="J32" s="1" t="s">
        <v>23</v>
      </c>
      <c r="K32" s="1" t="b">
        <f t="shared" si="3"/>
        <v>1</v>
      </c>
      <c r="L32" s="20"/>
      <c r="M32" s="23"/>
    </row>
    <row r="33" spans="1:13" x14ac:dyDescent="0.3">
      <c r="A33" s="13" t="s">
        <v>24</v>
      </c>
      <c r="B33" s="14">
        <v>5.3914000000000002E-4</v>
      </c>
      <c r="C33" s="21"/>
      <c r="D33" s="3" t="s">
        <v>24</v>
      </c>
      <c r="E33" s="9">
        <f>[1]Allocation!S32</f>
        <v>5.3914000000000002E-4</v>
      </c>
      <c r="F33" s="9">
        <f>'[2]Enclosure 11'!S35</f>
        <v>5.3914000000000002E-4</v>
      </c>
      <c r="G33" s="9">
        <f t="shared" si="0"/>
        <v>0</v>
      </c>
      <c r="H33" s="9">
        <f t="shared" si="1"/>
        <v>0</v>
      </c>
      <c r="I33" s="1" t="b">
        <f t="shared" si="2"/>
        <v>1</v>
      </c>
      <c r="J33" s="1" t="s">
        <v>24</v>
      </c>
      <c r="K33" s="1" t="b">
        <f t="shared" si="3"/>
        <v>1</v>
      </c>
      <c r="L33" s="20"/>
      <c r="M33" s="23"/>
    </row>
    <row r="34" spans="1:13" x14ac:dyDescent="0.3">
      <c r="A34" s="13" t="s">
        <v>25</v>
      </c>
      <c r="B34" s="14">
        <v>6.0129000000000009E-4</v>
      </c>
      <c r="C34" s="21"/>
      <c r="D34" s="3" t="s">
        <v>25</v>
      </c>
      <c r="E34" s="9">
        <f>[1]Allocation!S33</f>
        <v>6.0129000000000009E-4</v>
      </c>
      <c r="F34" s="9">
        <f>'[2]Enclosure 11'!S36</f>
        <v>6.0129000000000009E-4</v>
      </c>
      <c r="G34" s="9">
        <f t="shared" si="0"/>
        <v>0</v>
      </c>
      <c r="H34" s="9">
        <f t="shared" si="1"/>
        <v>0</v>
      </c>
      <c r="I34" s="1" t="b">
        <f t="shared" si="2"/>
        <v>1</v>
      </c>
      <c r="J34" s="1" t="s">
        <v>25</v>
      </c>
      <c r="K34" s="1" t="b">
        <f t="shared" si="3"/>
        <v>1</v>
      </c>
      <c r="L34" s="20"/>
      <c r="M34" s="23"/>
    </row>
    <row r="35" spans="1:13" x14ac:dyDescent="0.3">
      <c r="A35" s="13" t="s">
        <v>26</v>
      </c>
      <c r="B35" s="14">
        <v>1.2046960000000001E-2</v>
      </c>
      <c r="C35" s="21"/>
      <c r="D35" s="3" t="s">
        <v>26</v>
      </c>
      <c r="E35" s="9">
        <f>[1]Allocation!S34</f>
        <v>1.2046960000000001E-2</v>
      </c>
      <c r="F35" s="9">
        <f>'[2]Enclosure 11'!S37</f>
        <v>1.2046960000000001E-2</v>
      </c>
      <c r="G35" s="9">
        <f t="shared" si="0"/>
        <v>0</v>
      </c>
      <c r="H35" s="9">
        <f t="shared" si="1"/>
        <v>0</v>
      </c>
      <c r="I35" s="1" t="b">
        <f t="shared" si="2"/>
        <v>1</v>
      </c>
      <c r="J35" s="1" t="s">
        <v>26</v>
      </c>
      <c r="K35" s="1" t="b">
        <f t="shared" si="3"/>
        <v>1</v>
      </c>
      <c r="L35" s="20"/>
      <c r="M35" s="23"/>
    </row>
    <row r="36" spans="1:13" x14ac:dyDescent="0.3">
      <c r="A36" s="13" t="s">
        <v>27</v>
      </c>
      <c r="B36" s="14">
        <v>3.1117300000000001E-3</v>
      </c>
      <c r="C36" s="21"/>
      <c r="D36" s="3" t="s">
        <v>27</v>
      </c>
      <c r="E36" s="9">
        <f>[1]Allocation!S35</f>
        <v>3.1117300000000001E-3</v>
      </c>
      <c r="F36" s="9">
        <f>'[2]Enclosure 11'!S38</f>
        <v>3.1117300000000001E-3</v>
      </c>
      <c r="G36" s="9">
        <f t="shared" si="0"/>
        <v>0</v>
      </c>
      <c r="H36" s="9">
        <f t="shared" si="1"/>
        <v>0</v>
      </c>
      <c r="I36" s="1" t="b">
        <f t="shared" si="2"/>
        <v>1</v>
      </c>
      <c r="J36" s="1" t="s">
        <v>27</v>
      </c>
      <c r="K36" s="1" t="b">
        <f t="shared" si="3"/>
        <v>1</v>
      </c>
      <c r="L36" s="20"/>
      <c r="M36" s="23"/>
    </row>
    <row r="37" spans="1:13" x14ac:dyDescent="0.3">
      <c r="A37" s="13" t="s">
        <v>28</v>
      </c>
      <c r="B37" s="14">
        <v>2.4006700000000001E-3</v>
      </c>
      <c r="C37" s="21"/>
      <c r="D37" s="3" t="s">
        <v>28</v>
      </c>
      <c r="E37" s="9">
        <f>[1]Allocation!S36</f>
        <v>2.4006700000000001E-3</v>
      </c>
      <c r="F37" s="9">
        <f>'[2]Enclosure 11'!S39</f>
        <v>2.4006700000000001E-3</v>
      </c>
      <c r="G37" s="9">
        <f t="shared" si="0"/>
        <v>0</v>
      </c>
      <c r="H37" s="9">
        <f t="shared" si="1"/>
        <v>0</v>
      </c>
      <c r="I37" s="1" t="b">
        <f t="shared" si="2"/>
        <v>1</v>
      </c>
      <c r="J37" s="1" t="s">
        <v>28</v>
      </c>
      <c r="K37" s="1" t="b">
        <f t="shared" si="3"/>
        <v>1</v>
      </c>
      <c r="L37" s="20"/>
      <c r="M37" s="23"/>
    </row>
    <row r="38" spans="1:13" x14ac:dyDescent="0.3">
      <c r="A38" s="13" t="s">
        <v>29</v>
      </c>
      <c r="B38" s="14">
        <v>7.9996329999999991E-2</v>
      </c>
      <c r="C38" s="21"/>
      <c r="D38" s="3" t="s">
        <v>29</v>
      </c>
      <c r="E38" s="9">
        <f>[1]Allocation!S37</f>
        <v>7.9996329999999991E-2</v>
      </c>
      <c r="F38" s="9">
        <f>'[2]Enclosure 11'!S40</f>
        <v>7.9996329999999991E-2</v>
      </c>
      <c r="G38" s="9">
        <f t="shared" si="0"/>
        <v>0</v>
      </c>
      <c r="H38" s="9">
        <f t="shared" si="1"/>
        <v>0</v>
      </c>
      <c r="I38" s="1" t="b">
        <f t="shared" si="2"/>
        <v>1</v>
      </c>
      <c r="J38" s="1" t="s">
        <v>29</v>
      </c>
      <c r="K38" s="1" t="b">
        <f t="shared" si="3"/>
        <v>1</v>
      </c>
      <c r="L38" s="20"/>
      <c r="M38" s="23"/>
    </row>
    <row r="39" spans="1:13" x14ac:dyDescent="0.3">
      <c r="A39" s="13" t="s">
        <v>30</v>
      </c>
      <c r="B39" s="14">
        <v>7.8942999999999999E-3</v>
      </c>
      <c r="C39" s="21"/>
      <c r="D39" s="3" t="s">
        <v>30</v>
      </c>
      <c r="E39" s="9">
        <f>[1]Allocation!S38</f>
        <v>7.8942999999999999E-3</v>
      </c>
      <c r="F39" s="9">
        <f>'[2]Enclosure 11'!S41</f>
        <v>7.8942999999999999E-3</v>
      </c>
      <c r="G39" s="9">
        <f t="shared" si="0"/>
        <v>0</v>
      </c>
      <c r="H39" s="9">
        <f t="shared" si="1"/>
        <v>0</v>
      </c>
      <c r="I39" s="1" t="b">
        <f t="shared" si="2"/>
        <v>1</v>
      </c>
      <c r="J39" s="1" t="s">
        <v>30</v>
      </c>
      <c r="K39" s="1" t="b">
        <f t="shared" si="3"/>
        <v>1</v>
      </c>
      <c r="L39" s="20"/>
      <c r="M39" s="23"/>
    </row>
    <row r="40" spans="1:13" x14ac:dyDescent="0.3">
      <c r="A40" s="13" t="s">
        <v>31</v>
      </c>
      <c r="B40" s="14">
        <v>8.2924000000000008E-4</v>
      </c>
      <c r="C40" s="21"/>
      <c r="D40" s="3" t="s">
        <v>31</v>
      </c>
      <c r="E40" s="9">
        <f>[1]Allocation!S39</f>
        <v>8.2924000000000008E-4</v>
      </c>
      <c r="F40" s="9">
        <f>'[2]Enclosure 11'!S42</f>
        <v>8.2924000000000008E-4</v>
      </c>
      <c r="G40" s="9">
        <f t="shared" ref="G40:G66" si="4">E40-F40</f>
        <v>0</v>
      </c>
      <c r="H40" s="9">
        <f t="shared" ref="H40:H66" si="5">B40-E40</f>
        <v>0</v>
      </c>
      <c r="I40" s="1" t="b">
        <f t="shared" ref="I40:I66" si="6">(B40-F40)=0</f>
        <v>1</v>
      </c>
      <c r="J40" s="1" t="s">
        <v>31</v>
      </c>
      <c r="K40" s="1" t="b">
        <f t="shared" ref="K40:K66" si="7">A40=J40</f>
        <v>1</v>
      </c>
      <c r="L40" s="20"/>
      <c r="M40" s="23"/>
    </row>
    <row r="41" spans="1:13" x14ac:dyDescent="0.3">
      <c r="A41" s="13" t="s">
        <v>32</v>
      </c>
      <c r="B41" s="14">
        <v>5.7847340000000004E-2</v>
      </c>
      <c r="C41" s="21"/>
      <c r="D41" s="3" t="s">
        <v>32</v>
      </c>
      <c r="E41" s="9">
        <f>[1]Allocation!S40</f>
        <v>5.7847340000000004E-2</v>
      </c>
      <c r="F41" s="9">
        <f>'[2]Enclosure 11'!S43</f>
        <v>5.7847340000000004E-2</v>
      </c>
      <c r="G41" s="9">
        <f t="shared" si="4"/>
        <v>0</v>
      </c>
      <c r="H41" s="9">
        <f t="shared" si="5"/>
        <v>0</v>
      </c>
      <c r="I41" s="1" t="b">
        <f t="shared" si="6"/>
        <v>1</v>
      </c>
      <c r="J41" s="1" t="s">
        <v>32</v>
      </c>
      <c r="K41" s="1" t="b">
        <f t="shared" si="7"/>
        <v>1</v>
      </c>
      <c r="L41" s="20"/>
      <c r="M41" s="23"/>
    </row>
    <row r="42" spans="1:13" x14ac:dyDescent="0.3">
      <c r="A42" s="13" t="s">
        <v>33</v>
      </c>
      <c r="B42" s="14">
        <v>3.568578E-2</v>
      </c>
      <c r="C42" s="21"/>
      <c r="D42" s="3" t="s">
        <v>33</v>
      </c>
      <c r="E42" s="9">
        <f>[1]Allocation!S41</f>
        <v>3.568578E-2</v>
      </c>
      <c r="F42" s="9">
        <f>'[2]Enclosure 11'!S44</f>
        <v>3.568578E-2</v>
      </c>
      <c r="G42" s="9">
        <f t="shared" si="4"/>
        <v>0</v>
      </c>
      <c r="H42" s="9">
        <f t="shared" si="5"/>
        <v>0</v>
      </c>
      <c r="I42" s="1" t="b">
        <f t="shared" si="6"/>
        <v>1</v>
      </c>
      <c r="J42" s="1" t="s">
        <v>33</v>
      </c>
      <c r="K42" s="1" t="b">
        <f t="shared" si="7"/>
        <v>1</v>
      </c>
      <c r="L42" s="20"/>
      <c r="M42" s="23"/>
    </row>
    <row r="43" spans="1:13" x14ac:dyDescent="0.3">
      <c r="A43" s="13" t="s">
        <v>34</v>
      </c>
      <c r="B43" s="14">
        <v>1.77125E-3</v>
      </c>
      <c r="C43" s="21"/>
      <c r="D43" s="3" t="s">
        <v>34</v>
      </c>
      <c r="E43" s="9">
        <f>[1]Allocation!S42</f>
        <v>1.77125E-3</v>
      </c>
      <c r="F43" s="9">
        <f>'[2]Enclosure 11'!S45</f>
        <v>1.77125E-3</v>
      </c>
      <c r="G43" s="9">
        <f t="shared" si="4"/>
        <v>0</v>
      </c>
      <c r="H43" s="9">
        <f t="shared" si="5"/>
        <v>0</v>
      </c>
      <c r="I43" s="1" t="b">
        <f t="shared" si="6"/>
        <v>1</v>
      </c>
      <c r="J43" s="1" t="s">
        <v>34</v>
      </c>
      <c r="K43" s="1" t="b">
        <f t="shared" si="7"/>
        <v>1</v>
      </c>
      <c r="L43" s="20"/>
      <c r="M43" s="23"/>
    </row>
    <row r="44" spans="1:13" x14ac:dyDescent="0.3">
      <c r="A44" s="13" t="s">
        <v>35</v>
      </c>
      <c r="B44" s="14">
        <v>5.5975740000000003E-2</v>
      </c>
      <c r="C44" s="21"/>
      <c r="D44" s="3" t="s">
        <v>35</v>
      </c>
      <c r="E44" s="9">
        <f>[1]Allocation!S43</f>
        <v>5.5975740000000003E-2</v>
      </c>
      <c r="F44" s="9">
        <f>'[2]Enclosure 11'!S46</f>
        <v>5.5975740000000003E-2</v>
      </c>
      <c r="G44" s="9">
        <f t="shared" si="4"/>
        <v>0</v>
      </c>
      <c r="H44" s="9">
        <f t="shared" si="5"/>
        <v>0</v>
      </c>
      <c r="I44" s="1" t="b">
        <f t="shared" si="6"/>
        <v>1</v>
      </c>
      <c r="J44" s="1" t="s">
        <v>35</v>
      </c>
      <c r="K44" s="1" t="b">
        <f t="shared" si="7"/>
        <v>1</v>
      </c>
      <c r="L44" s="20"/>
      <c r="M44" s="23"/>
    </row>
    <row r="45" spans="1:13" x14ac:dyDescent="0.3">
      <c r="A45" s="13" t="s">
        <v>36</v>
      </c>
      <c r="B45" s="14">
        <v>8.2573439999999998E-2</v>
      </c>
      <c r="C45" s="21"/>
      <c r="D45" s="3" t="s">
        <v>36</v>
      </c>
      <c r="E45" s="9">
        <f>[1]Allocation!S44</f>
        <v>8.2573439999999998E-2</v>
      </c>
      <c r="F45" s="9">
        <f>'[2]Enclosure 11'!S47</f>
        <v>8.2573439999999998E-2</v>
      </c>
      <c r="G45" s="9">
        <f t="shared" si="4"/>
        <v>0</v>
      </c>
      <c r="H45" s="9">
        <f t="shared" si="5"/>
        <v>0</v>
      </c>
      <c r="I45" s="1" t="b">
        <f t="shared" si="6"/>
        <v>1</v>
      </c>
      <c r="J45" s="1" t="s">
        <v>36</v>
      </c>
      <c r="K45" s="1" t="b">
        <f t="shared" si="7"/>
        <v>1</v>
      </c>
      <c r="L45" s="20"/>
      <c r="M45" s="23"/>
    </row>
    <row r="46" spans="1:13" x14ac:dyDescent="0.3">
      <c r="A46" s="13" t="s">
        <v>37</v>
      </c>
      <c r="B46" s="14">
        <v>1.8557340000000002E-2</v>
      </c>
      <c r="C46" s="21"/>
      <c r="D46" s="3" t="s">
        <v>37</v>
      </c>
      <c r="E46" s="9">
        <f>[1]Allocation!S45</f>
        <v>1.8557340000000002E-2</v>
      </c>
      <c r="F46" s="9">
        <f>'[2]Enclosure 11'!S48</f>
        <v>1.8557340000000002E-2</v>
      </c>
      <c r="G46" s="9">
        <f t="shared" si="4"/>
        <v>0</v>
      </c>
      <c r="H46" s="9">
        <f t="shared" si="5"/>
        <v>0</v>
      </c>
      <c r="I46" s="1" t="b">
        <f t="shared" si="6"/>
        <v>1</v>
      </c>
      <c r="J46" s="1" t="s">
        <v>37</v>
      </c>
      <c r="K46" s="1" t="b">
        <f t="shared" si="7"/>
        <v>1</v>
      </c>
      <c r="L46" s="20"/>
      <c r="M46" s="23"/>
    </row>
    <row r="47" spans="1:13" x14ac:dyDescent="0.3">
      <c r="A47" s="13" t="s">
        <v>38</v>
      </c>
      <c r="B47" s="14">
        <v>1.8182280000000002E-2</v>
      </c>
      <c r="C47" s="21"/>
      <c r="D47" s="3" t="s">
        <v>38</v>
      </c>
      <c r="E47" s="9">
        <f>[1]Allocation!S46</f>
        <v>1.8182280000000002E-2</v>
      </c>
      <c r="F47" s="9">
        <f>'[2]Enclosure 11'!S49</f>
        <v>1.8182280000000002E-2</v>
      </c>
      <c r="G47" s="9">
        <f t="shared" si="4"/>
        <v>0</v>
      </c>
      <c r="H47" s="9">
        <f t="shared" si="5"/>
        <v>0</v>
      </c>
      <c r="I47" s="1" t="b">
        <f t="shared" si="6"/>
        <v>1</v>
      </c>
      <c r="J47" s="1" t="s">
        <v>38</v>
      </c>
      <c r="K47" s="1" t="b">
        <f t="shared" si="7"/>
        <v>1</v>
      </c>
      <c r="L47" s="20"/>
      <c r="M47" s="23"/>
    </row>
    <row r="48" spans="1:13" x14ac:dyDescent="0.3">
      <c r="A48" s="13" t="s">
        <v>39</v>
      </c>
      <c r="B48" s="14">
        <v>6.67696E-3</v>
      </c>
      <c r="C48" s="21"/>
      <c r="D48" s="3" t="s">
        <v>39</v>
      </c>
      <c r="E48" s="9">
        <f>[1]Allocation!S47</f>
        <v>6.67696E-3</v>
      </c>
      <c r="F48" s="9">
        <f>'[2]Enclosure 11'!S50</f>
        <v>6.67696E-3</v>
      </c>
      <c r="G48" s="9">
        <f t="shared" si="4"/>
        <v>0</v>
      </c>
      <c r="H48" s="9">
        <f t="shared" si="5"/>
        <v>0</v>
      </c>
      <c r="I48" s="1" t="b">
        <f t="shared" si="6"/>
        <v>1</v>
      </c>
      <c r="J48" s="1" t="s">
        <v>39</v>
      </c>
      <c r="K48" s="1" t="b">
        <f t="shared" si="7"/>
        <v>1</v>
      </c>
      <c r="L48" s="20"/>
      <c r="M48" s="23"/>
    </row>
    <row r="49" spans="1:13" x14ac:dyDescent="0.3">
      <c r="A49" s="13" t="s">
        <v>40</v>
      </c>
      <c r="B49" s="14">
        <v>1.6696410000000002E-2</v>
      </c>
      <c r="C49" s="21"/>
      <c r="D49" s="3" t="s">
        <v>40</v>
      </c>
      <c r="E49" s="9">
        <f>[1]Allocation!S48</f>
        <v>1.6696410000000002E-2</v>
      </c>
      <c r="F49" s="9">
        <f>'[2]Enclosure 11'!S51</f>
        <v>1.6696410000000002E-2</v>
      </c>
      <c r="G49" s="9">
        <f t="shared" si="4"/>
        <v>0</v>
      </c>
      <c r="H49" s="9">
        <f t="shared" si="5"/>
        <v>0</v>
      </c>
      <c r="I49" s="1" t="b">
        <f t="shared" si="6"/>
        <v>1</v>
      </c>
      <c r="J49" s="1" t="s">
        <v>40</v>
      </c>
      <c r="K49" s="1" t="b">
        <f t="shared" si="7"/>
        <v>1</v>
      </c>
      <c r="L49" s="20"/>
      <c r="M49" s="23"/>
    </row>
    <row r="50" spans="1:13" x14ac:dyDescent="0.3">
      <c r="A50" s="13" t="s">
        <v>41</v>
      </c>
      <c r="B50" s="14">
        <v>1.2457859999999999E-2</v>
      </c>
      <c r="C50" s="21"/>
      <c r="D50" s="3" t="s">
        <v>41</v>
      </c>
      <c r="E50" s="9">
        <f>[1]Allocation!S49</f>
        <v>1.2457859999999999E-2</v>
      </c>
      <c r="F50" s="9">
        <f>'[2]Enclosure 11'!S52</f>
        <v>1.2457859999999999E-2</v>
      </c>
      <c r="G50" s="9">
        <f t="shared" si="4"/>
        <v>0</v>
      </c>
      <c r="H50" s="9">
        <f t="shared" si="5"/>
        <v>0</v>
      </c>
      <c r="I50" s="1" t="b">
        <f t="shared" si="6"/>
        <v>1</v>
      </c>
      <c r="J50" s="1" t="s">
        <v>41</v>
      </c>
      <c r="K50" s="1" t="b">
        <f t="shared" si="7"/>
        <v>1</v>
      </c>
      <c r="L50" s="20"/>
      <c r="M50" s="23"/>
    </row>
    <row r="51" spans="1:13" x14ac:dyDescent="0.3">
      <c r="A51" s="13" t="s">
        <v>42</v>
      </c>
      <c r="B51" s="14">
        <v>4.3690520000000004E-2</v>
      </c>
      <c r="C51" s="21"/>
      <c r="D51" s="3" t="s">
        <v>42</v>
      </c>
      <c r="E51" s="9">
        <f>[1]Allocation!S50</f>
        <v>4.3690520000000004E-2</v>
      </c>
      <c r="F51" s="9">
        <f>'[2]Enclosure 11'!S53</f>
        <v>4.3690520000000004E-2</v>
      </c>
      <c r="G51" s="9">
        <f t="shared" si="4"/>
        <v>0</v>
      </c>
      <c r="H51" s="9">
        <f t="shared" si="5"/>
        <v>0</v>
      </c>
      <c r="I51" s="1" t="b">
        <f t="shared" si="6"/>
        <v>1</v>
      </c>
      <c r="J51" s="1" t="s">
        <v>42</v>
      </c>
      <c r="K51" s="1" t="b">
        <f t="shared" si="7"/>
        <v>1</v>
      </c>
      <c r="L51" s="20"/>
      <c r="M51" s="23"/>
    </row>
    <row r="52" spans="1:13" x14ac:dyDescent="0.3">
      <c r="A52" s="13" t="s">
        <v>43</v>
      </c>
      <c r="B52" s="14">
        <v>7.6347300000000002E-3</v>
      </c>
      <c r="C52" s="21"/>
      <c r="D52" s="3" t="s">
        <v>43</v>
      </c>
      <c r="E52" s="9">
        <f>[1]Allocation!S51</f>
        <v>7.6347300000000002E-3</v>
      </c>
      <c r="F52" s="9">
        <f>'[2]Enclosure 11'!S54</f>
        <v>7.6347300000000002E-3</v>
      </c>
      <c r="G52" s="9">
        <f t="shared" si="4"/>
        <v>0</v>
      </c>
      <c r="H52" s="9">
        <f t="shared" si="5"/>
        <v>0</v>
      </c>
      <c r="I52" s="1" t="b">
        <f t="shared" si="6"/>
        <v>1</v>
      </c>
      <c r="J52" s="1" t="s">
        <v>43</v>
      </c>
      <c r="K52" s="1" t="b">
        <f t="shared" si="7"/>
        <v>1</v>
      </c>
      <c r="L52" s="20"/>
      <c r="M52" s="23"/>
    </row>
    <row r="53" spans="1:13" x14ac:dyDescent="0.3">
      <c r="A53" s="13" t="s">
        <v>44</v>
      </c>
      <c r="B53" s="14">
        <v>4.5248399999999996E-3</v>
      </c>
      <c r="C53" s="21"/>
      <c r="D53" s="3" t="s">
        <v>44</v>
      </c>
      <c r="E53" s="9">
        <f>[1]Allocation!S52</f>
        <v>4.5248399999999996E-3</v>
      </c>
      <c r="F53" s="9">
        <f>'[2]Enclosure 11'!S55</f>
        <v>4.5248399999999996E-3</v>
      </c>
      <c r="G53" s="9">
        <f t="shared" si="4"/>
        <v>0</v>
      </c>
      <c r="H53" s="9">
        <f t="shared" si="5"/>
        <v>0</v>
      </c>
      <c r="I53" s="1" t="b">
        <f t="shared" si="6"/>
        <v>1</v>
      </c>
      <c r="J53" s="1" t="s">
        <v>44</v>
      </c>
      <c r="K53" s="1" t="b">
        <f t="shared" si="7"/>
        <v>1</v>
      </c>
      <c r="L53" s="20"/>
      <c r="M53" s="23"/>
    </row>
    <row r="54" spans="1:13" x14ac:dyDescent="0.3">
      <c r="A54" s="13" t="s">
        <v>45</v>
      </c>
      <c r="B54" s="14">
        <v>4.4907999999999998E-4</v>
      </c>
      <c r="C54" s="21"/>
      <c r="D54" s="3" t="s">
        <v>45</v>
      </c>
      <c r="E54" s="9">
        <f>[1]Allocation!S53</f>
        <v>4.4907999999999998E-4</v>
      </c>
      <c r="F54" s="9">
        <f>'[2]Enclosure 11'!S56</f>
        <v>4.4907999999999998E-4</v>
      </c>
      <c r="G54" s="9">
        <f t="shared" si="4"/>
        <v>0</v>
      </c>
      <c r="H54" s="9">
        <f t="shared" si="5"/>
        <v>0</v>
      </c>
      <c r="I54" s="1" t="b">
        <f t="shared" si="6"/>
        <v>1</v>
      </c>
      <c r="J54" s="1" t="s">
        <v>45</v>
      </c>
      <c r="K54" s="1" t="b">
        <f t="shared" si="7"/>
        <v>1</v>
      </c>
      <c r="L54" s="20"/>
      <c r="M54" s="23"/>
    </row>
    <row r="55" spans="1:13" x14ac:dyDescent="0.3">
      <c r="A55" s="13" t="s">
        <v>46</v>
      </c>
      <c r="B55" s="14">
        <v>1.3282299999999999E-3</v>
      </c>
      <c r="C55" s="21"/>
      <c r="D55" s="3" t="s">
        <v>46</v>
      </c>
      <c r="E55" s="9">
        <f>[1]Allocation!S54</f>
        <v>1.3282299999999999E-3</v>
      </c>
      <c r="F55" s="9">
        <f>'[2]Enclosure 11'!S57</f>
        <v>1.3282299999999999E-3</v>
      </c>
      <c r="G55" s="9">
        <f t="shared" si="4"/>
        <v>0</v>
      </c>
      <c r="H55" s="9">
        <f t="shared" si="5"/>
        <v>0</v>
      </c>
      <c r="I55" s="1" t="b">
        <f t="shared" si="6"/>
        <v>1</v>
      </c>
      <c r="J55" s="1" t="s">
        <v>46</v>
      </c>
      <c r="K55" s="1" t="b">
        <f t="shared" si="7"/>
        <v>1</v>
      </c>
      <c r="L55" s="20"/>
      <c r="M55" s="23"/>
    </row>
    <row r="56" spans="1:13" x14ac:dyDescent="0.3">
      <c r="A56" s="13" t="s">
        <v>47</v>
      </c>
      <c r="B56" s="14">
        <v>9.861E-3</v>
      </c>
      <c r="C56" s="21"/>
      <c r="D56" s="3" t="s">
        <v>47</v>
      </c>
      <c r="E56" s="9">
        <f>[1]Allocation!S55</f>
        <v>9.861E-3</v>
      </c>
      <c r="F56" s="9">
        <f>'[2]Enclosure 11'!S58</f>
        <v>9.861E-3</v>
      </c>
      <c r="G56" s="9">
        <f t="shared" si="4"/>
        <v>0</v>
      </c>
      <c r="H56" s="9">
        <f t="shared" si="5"/>
        <v>0</v>
      </c>
      <c r="I56" s="1" t="b">
        <f t="shared" si="6"/>
        <v>1</v>
      </c>
      <c r="J56" s="1" t="s">
        <v>47</v>
      </c>
      <c r="K56" s="1" t="b">
        <f t="shared" si="7"/>
        <v>1</v>
      </c>
      <c r="L56" s="20"/>
      <c r="M56" s="23"/>
    </row>
    <row r="57" spans="1:13" x14ac:dyDescent="0.3">
      <c r="A57" s="13" t="s">
        <v>48</v>
      </c>
      <c r="B57" s="14">
        <v>1.085391E-2</v>
      </c>
      <c r="C57" s="21"/>
      <c r="D57" s="3" t="s">
        <v>48</v>
      </c>
      <c r="E57" s="9">
        <f>[1]Allocation!S56</f>
        <v>1.085391E-2</v>
      </c>
      <c r="F57" s="9">
        <f>'[2]Enclosure 11'!S59</f>
        <v>1.085391E-2</v>
      </c>
      <c r="G57" s="9">
        <f t="shared" si="4"/>
        <v>0</v>
      </c>
      <c r="H57" s="9">
        <f t="shared" si="5"/>
        <v>0</v>
      </c>
      <c r="I57" s="1" t="b">
        <f t="shared" si="6"/>
        <v>1</v>
      </c>
      <c r="J57" s="1" t="s">
        <v>48</v>
      </c>
      <c r="K57" s="1" t="b">
        <f t="shared" si="7"/>
        <v>1</v>
      </c>
      <c r="L57" s="20"/>
      <c r="M57" s="23"/>
    </row>
    <row r="58" spans="1:13" x14ac:dyDescent="0.3">
      <c r="A58" s="13" t="s">
        <v>49</v>
      </c>
      <c r="B58" s="14">
        <v>1.317697E-2</v>
      </c>
      <c r="C58" s="21"/>
      <c r="D58" s="3" t="s">
        <v>49</v>
      </c>
      <c r="E58" s="9">
        <f>[1]Allocation!S57</f>
        <v>1.317697E-2</v>
      </c>
      <c r="F58" s="9">
        <f>'[2]Enclosure 11'!S60</f>
        <v>1.317697E-2</v>
      </c>
      <c r="G58" s="9">
        <f t="shared" si="4"/>
        <v>0</v>
      </c>
      <c r="H58" s="9">
        <f t="shared" si="5"/>
        <v>0</v>
      </c>
      <c r="I58" s="1" t="b">
        <f t="shared" si="6"/>
        <v>1</v>
      </c>
      <c r="J58" s="1" t="s">
        <v>49</v>
      </c>
      <c r="K58" s="1" t="b">
        <f t="shared" si="7"/>
        <v>1</v>
      </c>
      <c r="L58" s="20"/>
      <c r="M58" s="23"/>
    </row>
    <row r="59" spans="1:13" x14ac:dyDescent="0.3">
      <c r="A59" s="13" t="s">
        <v>50</v>
      </c>
      <c r="B59" s="14">
        <v>4.58962E-3</v>
      </c>
      <c r="C59" s="21"/>
      <c r="D59" s="6" t="s">
        <v>50</v>
      </c>
      <c r="E59" s="9">
        <f>[1]Allocation!S58</f>
        <v>4.58962E-3</v>
      </c>
      <c r="F59" s="10">
        <f>'[2]Enclosure 11'!S61</f>
        <v>4.58962E-3</v>
      </c>
      <c r="G59" s="10">
        <f t="shared" si="4"/>
        <v>0</v>
      </c>
      <c r="H59" s="10">
        <f t="shared" si="5"/>
        <v>0</v>
      </c>
      <c r="I59" s="7" t="b">
        <f>(B59-F59)=0</f>
        <v>1</v>
      </c>
      <c r="J59" s="8" t="s">
        <v>50</v>
      </c>
      <c r="K59" s="7" t="b">
        <f t="shared" si="7"/>
        <v>1</v>
      </c>
      <c r="L59" s="20"/>
      <c r="M59" s="23"/>
    </row>
    <row r="60" spans="1:13" x14ac:dyDescent="0.3">
      <c r="A60" s="13" t="s">
        <v>51</v>
      </c>
      <c r="B60" s="14">
        <v>1.7963599999999999E-3</v>
      </c>
      <c r="C60" s="21"/>
      <c r="D60" s="3" t="s">
        <v>51</v>
      </c>
      <c r="E60" s="9">
        <f>[1]Allocation!S59</f>
        <v>1.7963599999999999E-3</v>
      </c>
      <c r="F60" s="9">
        <f>'[2]Enclosure 11'!S62</f>
        <v>1.7963599999999999E-3</v>
      </c>
      <c r="G60" s="9">
        <f t="shared" si="4"/>
        <v>0</v>
      </c>
      <c r="H60" s="9">
        <f t="shared" si="5"/>
        <v>0</v>
      </c>
      <c r="I60" s="1" t="b">
        <f t="shared" si="6"/>
        <v>1</v>
      </c>
      <c r="J60" s="1" t="s">
        <v>51</v>
      </c>
      <c r="K60" s="1" t="b">
        <f t="shared" si="7"/>
        <v>1</v>
      </c>
      <c r="L60" s="20"/>
      <c r="M60" s="23"/>
    </row>
    <row r="61" spans="1:13" x14ac:dyDescent="0.3">
      <c r="A61" s="13" t="s">
        <v>57</v>
      </c>
      <c r="B61" s="14">
        <v>5.5725499999999999E-3</v>
      </c>
      <c r="C61" s="21"/>
      <c r="D61" s="3" t="s">
        <v>57</v>
      </c>
      <c r="E61" s="9">
        <f>[1]Allocation!S60</f>
        <v>5.5725499999999999E-3</v>
      </c>
      <c r="F61" s="9">
        <f>'[2]Enclosure 11'!S63</f>
        <v>5.5725499999999999E-3</v>
      </c>
      <c r="G61" s="9">
        <f t="shared" si="4"/>
        <v>0</v>
      </c>
      <c r="H61" s="9">
        <f t="shared" si="5"/>
        <v>0</v>
      </c>
      <c r="I61" s="1" t="b">
        <f t="shared" si="6"/>
        <v>1</v>
      </c>
      <c r="J61" s="1" t="s">
        <v>57</v>
      </c>
      <c r="K61" s="1" t="b">
        <f t="shared" si="7"/>
        <v>1</v>
      </c>
      <c r="L61" s="20"/>
      <c r="M61" s="23"/>
    </row>
    <row r="62" spans="1:13" x14ac:dyDescent="0.3">
      <c r="A62" s="13" t="s">
        <v>52</v>
      </c>
      <c r="B62" s="14">
        <v>6.6164000000000001E-4</v>
      </c>
      <c r="C62" s="21"/>
      <c r="D62" s="3" t="s">
        <v>52</v>
      </c>
      <c r="E62" s="9">
        <f>[1]Allocation!S61</f>
        <v>6.6164000000000001E-4</v>
      </c>
      <c r="F62" s="9">
        <f>'[2]Enclosure 11'!S64</f>
        <v>6.6164000000000001E-4</v>
      </c>
      <c r="G62" s="9">
        <f t="shared" si="4"/>
        <v>0</v>
      </c>
      <c r="H62" s="9">
        <f t="shared" si="5"/>
        <v>0</v>
      </c>
      <c r="I62" s="1" t="b">
        <f t="shared" si="6"/>
        <v>1</v>
      </c>
      <c r="J62" s="1" t="s">
        <v>52</v>
      </c>
      <c r="K62" s="1" t="b">
        <f t="shared" si="7"/>
        <v>1</v>
      </c>
      <c r="L62" s="20"/>
      <c r="M62" s="23"/>
    </row>
    <row r="63" spans="1:13" x14ac:dyDescent="0.3">
      <c r="A63" s="13" t="s">
        <v>53</v>
      </c>
      <c r="B63" s="14">
        <v>1.2738289999999999E-2</v>
      </c>
      <c r="C63" s="21"/>
      <c r="D63" s="3" t="s">
        <v>53</v>
      </c>
      <c r="E63" s="9">
        <f>[1]Allocation!S62</f>
        <v>1.2738289999999999E-2</v>
      </c>
      <c r="F63" s="9">
        <f>'[2]Enclosure 11'!S65</f>
        <v>1.2738289999999999E-2</v>
      </c>
      <c r="G63" s="9">
        <f t="shared" si="4"/>
        <v>0</v>
      </c>
      <c r="H63" s="9">
        <f t="shared" si="5"/>
        <v>0</v>
      </c>
      <c r="I63" s="1" t="b">
        <f t="shared" si="6"/>
        <v>1</v>
      </c>
      <c r="J63" s="1" t="s">
        <v>53</v>
      </c>
      <c r="K63" s="1" t="b">
        <f t="shared" si="7"/>
        <v>1</v>
      </c>
      <c r="L63" s="20"/>
      <c r="M63" s="23"/>
    </row>
    <row r="64" spans="1:13" x14ac:dyDescent="0.3">
      <c r="A64" s="13" t="s">
        <v>54</v>
      </c>
      <c r="B64" s="14">
        <v>1.4681899999999999E-3</v>
      </c>
      <c r="C64" s="21"/>
      <c r="D64" s="3" t="s">
        <v>54</v>
      </c>
      <c r="E64" s="9">
        <f>[1]Allocation!S63</f>
        <v>1.4681899999999999E-3</v>
      </c>
      <c r="F64" s="9">
        <f>'[2]Enclosure 11'!S66</f>
        <v>1.4681899999999999E-3</v>
      </c>
      <c r="G64" s="9">
        <f t="shared" si="4"/>
        <v>0</v>
      </c>
      <c r="H64" s="9">
        <f t="shared" si="5"/>
        <v>0</v>
      </c>
      <c r="I64" s="1" t="b">
        <f t="shared" si="6"/>
        <v>1</v>
      </c>
      <c r="J64" s="1" t="s">
        <v>54</v>
      </c>
      <c r="K64" s="1" t="b">
        <f t="shared" si="7"/>
        <v>1</v>
      </c>
      <c r="L64" s="20"/>
      <c r="M64" s="23"/>
    </row>
    <row r="65" spans="1:13" x14ac:dyDescent="0.3">
      <c r="A65" s="13" t="s">
        <v>55</v>
      </c>
      <c r="B65" s="14">
        <v>1.9836780000000002E-2</v>
      </c>
      <c r="C65" s="21"/>
      <c r="D65" s="3" t="s">
        <v>55</v>
      </c>
      <c r="E65" s="9">
        <f>[1]Allocation!S64</f>
        <v>1.9836780000000002E-2</v>
      </c>
      <c r="F65" s="9">
        <f>'[2]Enclosure 11'!S67</f>
        <v>1.9836780000000002E-2</v>
      </c>
      <c r="G65" s="9">
        <f t="shared" si="4"/>
        <v>0</v>
      </c>
      <c r="H65" s="9">
        <f t="shared" si="5"/>
        <v>0</v>
      </c>
      <c r="I65" s="1" t="b">
        <f t="shared" si="6"/>
        <v>1</v>
      </c>
      <c r="J65" s="1" t="s">
        <v>55</v>
      </c>
      <c r="K65" s="1" t="b">
        <f t="shared" si="7"/>
        <v>1</v>
      </c>
      <c r="L65" s="20"/>
      <c r="M65" s="23"/>
    </row>
    <row r="66" spans="1:13" x14ac:dyDescent="0.3">
      <c r="A66" s="13" t="s">
        <v>56</v>
      </c>
      <c r="B66" s="14">
        <v>5.7279100000000001E-3</v>
      </c>
      <c r="C66" s="21"/>
      <c r="D66" s="3" t="s">
        <v>56</v>
      </c>
      <c r="E66" s="9">
        <f>[1]Allocation!S65</f>
        <v>5.7279100000000001E-3</v>
      </c>
      <c r="F66" s="9">
        <f>'[2]Enclosure 11'!S68</f>
        <v>5.7279100000000001E-3</v>
      </c>
      <c r="G66" s="9">
        <f t="shared" si="4"/>
        <v>0</v>
      </c>
      <c r="H66" s="9">
        <f t="shared" si="5"/>
        <v>0</v>
      </c>
      <c r="I66" s="1" t="b">
        <f t="shared" si="6"/>
        <v>1</v>
      </c>
      <c r="J66" s="1" t="s">
        <v>56</v>
      </c>
      <c r="K66" s="1" t="b">
        <f t="shared" si="7"/>
        <v>1</v>
      </c>
      <c r="L66" s="20"/>
      <c r="M66" s="23"/>
    </row>
    <row r="67" spans="1:13" x14ac:dyDescent="0.3">
      <c r="A67" s="24"/>
      <c r="B67" s="16">
        <f>SUM(B8:B66)</f>
        <v>0.99999999999999989</v>
      </c>
      <c r="C67" s="21"/>
      <c r="D67" s="25"/>
      <c r="E67" s="20"/>
      <c r="F67" s="20"/>
      <c r="G67" s="20"/>
      <c r="H67" s="20"/>
      <c r="I67" s="20"/>
      <c r="J67" s="20"/>
      <c r="K67" s="20"/>
      <c r="L67" s="20"/>
      <c r="M67" s="20"/>
    </row>
  </sheetData>
  <sheetProtection sheet="1" objects="1" scenarios="1" selectLockedCells="1" sort="0" autoFilter="0"/>
  <sortState xmlns:xlrd2="http://schemas.microsoft.com/office/spreadsheetml/2017/richdata2" ref="A8:H66">
    <sortCondition ref="A8:A66"/>
  </sortState>
  <mergeCells count="4">
    <mergeCell ref="A3:B3"/>
    <mergeCell ref="A4:B4"/>
    <mergeCell ref="A5:A7"/>
    <mergeCell ref="B5:B7"/>
  </mergeCells>
  <pageMargins left="0.7" right="0.7" top="0.75" bottom="0.75" header="0.3" footer="0.3"/>
  <pageSetup orientation="portrait" r:id="rId1"/>
  <headerFooter>
    <oddHeader>&amp;REnclosure 12</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5D6794E1005A074DB3CDA58DCE25DF47" ma:contentTypeVersion="36" ma:contentTypeDescription="This is the Custom Document Type for use by DHCS" ma:contentTypeScope="" ma:versionID="88071f669bdbd21964ceaa518744dff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11</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Community Services</TermName>
          <TermId xmlns="http://schemas.microsoft.com/office/infopath/2007/PartnerControls">c23dee46-a4de-4c29-8bbc-79830d9e7d7c</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DHCSDOC-1797567310-10216</_dlc_DocId>
    <_dlc_DocIdUrl xmlns="69bc34b3-1921-46c7-8c7a-d18363374b4b">
      <Url>http://dhcsgovstaging:88/_layouts/15/DocIdRedir.aspx?ID=DHCSDOC-1797567310-10216</Url>
      <Description>DHCSDOC-1797567310-10216</Description>
    </_dlc_DocIdUrl>
  </documentManagement>
</p:properties>
</file>

<file path=customXml/itemProps1.xml><?xml version="1.0" encoding="utf-8"?>
<ds:datastoreItem xmlns:ds="http://schemas.openxmlformats.org/officeDocument/2006/customXml" ds:itemID="{DBDEEE8D-AD1F-4675-BC1A-F7FA1D77CEE2}"/>
</file>

<file path=customXml/itemProps2.xml><?xml version="1.0" encoding="utf-8"?>
<ds:datastoreItem xmlns:ds="http://schemas.openxmlformats.org/officeDocument/2006/customXml" ds:itemID="{88C1DF10-7FD8-406F-B8F5-F82F54EA700C}"/>
</file>

<file path=customXml/itemProps3.xml><?xml version="1.0" encoding="utf-8"?>
<ds:datastoreItem xmlns:ds="http://schemas.openxmlformats.org/officeDocument/2006/customXml" ds:itemID="{5463F7CB-9892-4107-B6CB-1D28FF3FBCDC}"/>
</file>

<file path=customXml/itemProps4.xml><?xml version="1.0" encoding="utf-8"?>
<ds:datastoreItem xmlns:ds="http://schemas.openxmlformats.org/officeDocument/2006/customXml" ds:itemID="{401B9B86-9A8A-4ECD-A62E-2432B51CC76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Enclosure 12</vt:lpstr>
      <vt:lpstr>TitleRegion1.a5.b67.1</vt:lpstr>
    </vt:vector>
  </TitlesOfParts>
  <Company>DHCS &amp; CDPH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Enc-12-FY-2025-26-Allocation-Percentages</dc:title>
  <dc:creator>Christensen, Theresa (MHSD-FMOR)@DHCS</dc:creator>
  <cp:keywords/>
  <cp:lastModifiedBy>Bell, Emily@DHCS</cp:lastModifiedBy>
  <cp:lastPrinted>2022-06-08T20:46:53Z</cp:lastPrinted>
  <dcterms:created xsi:type="dcterms:W3CDTF">2019-08-06T19:16:16Z</dcterms:created>
  <dcterms:modified xsi:type="dcterms:W3CDTF">2025-11-12T23:38:11Z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0x010100EEE380F46F125946A8B4C4C90D9FFCDC005D6794E1005A074DB3CDA58DCE25DF47</vt:lpwstr>
  </property>
  <property fmtid="{D5CDD505-2E9C-101B-9397-08002B2CF9AE}" pid="3" name="_dlc_DocIdItemGuid">
    <vt:lpwstr>89ed6fcd-29e3-401d-8d03-6f2e1b61df6f</vt:lpwstr>
  </property>
  <property fmtid="{D5CDD505-2E9C-101B-9397-08002B2CF9AE}" pid="4" name="Division">
    <vt:lpwstr>11;#Community Services|c23dee46-a4de-4c29-8bbc-79830d9e7d7c</vt:lpwstr>
  </property>
</Properties>
</file>